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245" windowWidth="28215" windowHeight="7455"/>
  </bookViews>
  <sheets>
    <sheet name="statesco" sheetId="9" r:id="rId1"/>
    <sheet name="statesco old" sheetId="1" r:id="rId2"/>
    <sheet name="counties" sheetId="2" r:id="rId3"/>
    <sheet name="States M" sheetId="5" r:id="rId4"/>
    <sheet name="Nations M" sheetId="4" r:id="rId5"/>
    <sheet name="Prov M" sheetId="12" r:id="rId6"/>
    <sheet name="Gl Mov M" sheetId="15" r:id="rId7"/>
    <sheet name="US Mov M" sheetId="17" r:id="rId8"/>
    <sheet name="States Wk" sheetId="10" r:id="rId9"/>
    <sheet name="Nations Wk" sheetId="11" r:id="rId10"/>
    <sheet name="Prov Wk" sheetId="13" r:id="rId11"/>
    <sheet name="Gl Mov Wk" sheetId="14" r:id="rId12"/>
    <sheet name="US Mov Wk " sheetId="16" r:id="rId13"/>
  </sheets>
  <calcPr calcId="145621"/>
</workbook>
</file>

<file path=xl/calcChain.xml><?xml version="1.0" encoding="utf-8"?>
<calcChain xmlns="http://schemas.openxmlformats.org/spreadsheetml/2006/main">
  <c r="C59" i="10" l="1"/>
  <c r="C60" i="10" s="1"/>
  <c r="C61" i="10" s="1"/>
  <c r="C62" i="10" s="1"/>
  <c r="C63" i="10" s="1"/>
  <c r="C64" i="10" s="1"/>
  <c r="C65" i="10" s="1"/>
  <c r="C66" i="10" s="1"/>
  <c r="C67" i="10" s="1"/>
  <c r="C68" i="10" s="1"/>
  <c r="BB64" i="9" l="1"/>
  <c r="BA64" i="9"/>
  <c r="AZ64" i="9"/>
  <c r="AY64" i="9"/>
  <c r="AX64" i="9"/>
  <c r="AW64" i="9"/>
  <c r="AV64" i="9"/>
  <c r="C7" i="11" l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201" i="11" s="1"/>
  <c r="C202" i="11" s="1"/>
  <c r="C203" i="11" s="1"/>
  <c r="C204" i="11" s="1"/>
  <c r="C205" i="11" s="1"/>
  <c r="C206" i="11" s="1"/>
  <c r="C207" i="11" s="1"/>
  <c r="C208" i="11" s="1"/>
  <c r="C209" i="11" s="1"/>
  <c r="C210" i="11" s="1"/>
  <c r="C211" i="11" s="1"/>
  <c r="C212" i="11" s="1"/>
  <c r="C213" i="11" s="1"/>
  <c r="C214" i="11" s="1"/>
  <c r="C215" i="11" s="1"/>
  <c r="C216" i="11" s="1"/>
  <c r="C217" i="11" s="1"/>
  <c r="C218" i="11" s="1"/>
  <c r="C219" i="11" s="1"/>
  <c r="C220" i="11" s="1"/>
  <c r="C221" i="11" s="1"/>
  <c r="C222" i="11" s="1"/>
  <c r="C223" i="11" s="1"/>
  <c r="C224" i="11" s="1"/>
  <c r="K65" i="13"/>
  <c r="J65" i="13"/>
  <c r="I65" i="13"/>
  <c r="H65" i="13"/>
  <c r="G65" i="13"/>
  <c r="F65" i="13"/>
  <c r="E65" i="13"/>
  <c r="U63" i="13"/>
  <c r="T63" i="13"/>
  <c r="S63" i="13"/>
  <c r="R63" i="13"/>
  <c r="Q63" i="13"/>
  <c r="P63" i="13"/>
  <c r="O63" i="13"/>
  <c r="K61" i="13"/>
  <c r="J61" i="13"/>
  <c r="I61" i="13"/>
  <c r="H61" i="13"/>
  <c r="G61" i="13"/>
  <c r="F61" i="13"/>
  <c r="E61" i="13"/>
  <c r="D61" i="13"/>
  <c r="K60" i="13"/>
  <c r="J60" i="13"/>
  <c r="I60" i="13"/>
  <c r="H60" i="13"/>
  <c r="G60" i="13"/>
  <c r="F60" i="13"/>
  <c r="E60" i="13"/>
  <c r="D60" i="13"/>
  <c r="K59" i="13"/>
  <c r="J59" i="13"/>
  <c r="I59" i="13"/>
  <c r="H59" i="13"/>
  <c r="G59" i="13"/>
  <c r="F59" i="13"/>
  <c r="E59" i="13"/>
  <c r="D59" i="13"/>
  <c r="K58" i="13"/>
  <c r="J58" i="13"/>
  <c r="I58" i="13"/>
  <c r="H58" i="13"/>
  <c r="G58" i="13"/>
  <c r="F58" i="13"/>
  <c r="E58" i="13"/>
  <c r="D58" i="13"/>
  <c r="K57" i="13"/>
  <c r="J57" i="13"/>
  <c r="I57" i="13"/>
  <c r="H57" i="13"/>
  <c r="G57" i="13"/>
  <c r="F57" i="13"/>
  <c r="E57" i="13"/>
  <c r="D57" i="13"/>
  <c r="K56" i="13"/>
  <c r="J56" i="13"/>
  <c r="I56" i="13"/>
  <c r="H56" i="13"/>
  <c r="G56" i="13"/>
  <c r="F56" i="13"/>
  <c r="E56" i="13"/>
  <c r="D56" i="13"/>
  <c r="K55" i="13"/>
  <c r="J55" i="13"/>
  <c r="I55" i="13"/>
  <c r="H55" i="13"/>
  <c r="G55" i="13"/>
  <c r="F55" i="13"/>
  <c r="E55" i="13"/>
  <c r="D55" i="13"/>
  <c r="K54" i="13"/>
  <c r="J54" i="13"/>
  <c r="I54" i="13"/>
  <c r="H54" i="13"/>
  <c r="G54" i="13"/>
  <c r="F54" i="13"/>
  <c r="E54" i="13"/>
  <c r="D54" i="13"/>
  <c r="K53" i="13"/>
  <c r="J53" i="13"/>
  <c r="I53" i="13"/>
  <c r="H53" i="13"/>
  <c r="G53" i="13"/>
  <c r="F53" i="13"/>
  <c r="E53" i="13"/>
  <c r="D53" i="13"/>
  <c r="K52" i="13"/>
  <c r="J52" i="13"/>
  <c r="I52" i="13"/>
  <c r="H52" i="13"/>
  <c r="G52" i="13"/>
  <c r="F52" i="13"/>
  <c r="E52" i="13"/>
  <c r="D52" i="13"/>
  <c r="K51" i="13"/>
  <c r="J51" i="13"/>
  <c r="I51" i="13"/>
  <c r="H51" i="13"/>
  <c r="G51" i="13"/>
  <c r="F51" i="13"/>
  <c r="E51" i="13"/>
  <c r="D51" i="13"/>
  <c r="K50" i="13"/>
  <c r="J50" i="13"/>
  <c r="I50" i="13"/>
  <c r="H50" i="13"/>
  <c r="G50" i="13"/>
  <c r="F50" i="13"/>
  <c r="E50" i="13"/>
  <c r="D50" i="13"/>
  <c r="K49" i="13"/>
  <c r="J49" i="13"/>
  <c r="I49" i="13"/>
  <c r="H49" i="13"/>
  <c r="G49" i="13"/>
  <c r="F49" i="13"/>
  <c r="E49" i="13"/>
  <c r="D49" i="13"/>
  <c r="K48" i="13"/>
  <c r="J48" i="13"/>
  <c r="I48" i="13"/>
  <c r="H48" i="13"/>
  <c r="G48" i="13"/>
  <c r="F48" i="13"/>
  <c r="E48" i="13"/>
  <c r="D48" i="13"/>
  <c r="K47" i="13"/>
  <c r="J47" i="13"/>
  <c r="I47" i="13"/>
  <c r="H47" i="13"/>
  <c r="G47" i="13"/>
  <c r="F47" i="13"/>
  <c r="E47" i="13"/>
  <c r="D47" i="13"/>
  <c r="K46" i="13"/>
  <c r="J46" i="13"/>
  <c r="I46" i="13"/>
  <c r="H46" i="13"/>
  <c r="G46" i="13"/>
  <c r="F46" i="13"/>
  <c r="E46" i="13"/>
  <c r="D46" i="13"/>
  <c r="K45" i="13"/>
  <c r="J45" i="13"/>
  <c r="I45" i="13"/>
  <c r="H45" i="13"/>
  <c r="G45" i="13"/>
  <c r="F45" i="13"/>
  <c r="E45" i="13"/>
  <c r="D45" i="13"/>
  <c r="K44" i="13"/>
  <c r="J44" i="13"/>
  <c r="I44" i="13"/>
  <c r="H44" i="13"/>
  <c r="G44" i="13"/>
  <c r="F44" i="13"/>
  <c r="E44" i="13"/>
  <c r="D44" i="13"/>
  <c r="K43" i="13"/>
  <c r="J43" i="13"/>
  <c r="I43" i="13"/>
  <c r="H43" i="13"/>
  <c r="G43" i="13"/>
  <c r="F43" i="13"/>
  <c r="E43" i="13"/>
  <c r="D43" i="13"/>
  <c r="K42" i="13"/>
  <c r="J42" i="13"/>
  <c r="I42" i="13"/>
  <c r="H42" i="13"/>
  <c r="G42" i="13"/>
  <c r="F42" i="13"/>
  <c r="E42" i="13"/>
  <c r="D42" i="13"/>
  <c r="K41" i="13"/>
  <c r="J41" i="13"/>
  <c r="I41" i="13"/>
  <c r="H41" i="13"/>
  <c r="G41" i="13"/>
  <c r="F41" i="13"/>
  <c r="E41" i="13"/>
  <c r="D41" i="13"/>
  <c r="K40" i="13"/>
  <c r="J40" i="13"/>
  <c r="I40" i="13"/>
  <c r="H40" i="13"/>
  <c r="G40" i="13"/>
  <c r="F40" i="13"/>
  <c r="E40" i="13"/>
  <c r="D40" i="13"/>
  <c r="K39" i="13"/>
  <c r="J39" i="13"/>
  <c r="I39" i="13"/>
  <c r="H39" i="13"/>
  <c r="G39" i="13"/>
  <c r="F39" i="13"/>
  <c r="E39" i="13"/>
  <c r="D39" i="13"/>
  <c r="K38" i="13"/>
  <c r="J38" i="13"/>
  <c r="I38" i="13"/>
  <c r="H38" i="13"/>
  <c r="G38" i="13"/>
  <c r="F38" i="13"/>
  <c r="E38" i="13"/>
  <c r="D38" i="13"/>
  <c r="K37" i="13"/>
  <c r="J37" i="13"/>
  <c r="I37" i="13"/>
  <c r="H37" i="13"/>
  <c r="G37" i="13"/>
  <c r="F37" i="13"/>
  <c r="E37" i="13"/>
  <c r="D37" i="13"/>
  <c r="K36" i="13"/>
  <c r="J36" i="13"/>
  <c r="I36" i="13"/>
  <c r="H36" i="13"/>
  <c r="G36" i="13"/>
  <c r="F36" i="13"/>
  <c r="E36" i="13"/>
  <c r="D36" i="13"/>
  <c r="K35" i="13"/>
  <c r="J35" i="13"/>
  <c r="I35" i="13"/>
  <c r="H35" i="13"/>
  <c r="G35" i="13"/>
  <c r="F35" i="13"/>
  <c r="E35" i="13"/>
  <c r="D35" i="13"/>
  <c r="K34" i="13"/>
  <c r="J34" i="13"/>
  <c r="I34" i="13"/>
  <c r="H34" i="13"/>
  <c r="G34" i="13"/>
  <c r="F34" i="13"/>
  <c r="E34" i="13"/>
  <c r="D34" i="13"/>
  <c r="K33" i="13"/>
  <c r="J33" i="13"/>
  <c r="I33" i="13"/>
  <c r="H33" i="13"/>
  <c r="G33" i="13"/>
  <c r="F33" i="13"/>
  <c r="E33" i="13"/>
  <c r="D33" i="13"/>
  <c r="K32" i="13"/>
  <c r="J32" i="13"/>
  <c r="I32" i="13"/>
  <c r="H32" i="13"/>
  <c r="G32" i="13"/>
  <c r="F32" i="13"/>
  <c r="E32" i="13"/>
  <c r="D32" i="13"/>
  <c r="K31" i="13"/>
  <c r="J31" i="13"/>
  <c r="I31" i="13"/>
  <c r="H31" i="13"/>
  <c r="G31" i="13"/>
  <c r="F31" i="13"/>
  <c r="E31" i="13"/>
  <c r="D31" i="13"/>
  <c r="K30" i="13"/>
  <c r="J30" i="13"/>
  <c r="I30" i="13"/>
  <c r="H30" i="13"/>
  <c r="G30" i="13"/>
  <c r="F30" i="13"/>
  <c r="E30" i="13"/>
  <c r="D30" i="13"/>
  <c r="K29" i="13"/>
  <c r="J29" i="13"/>
  <c r="I29" i="13"/>
  <c r="H29" i="13"/>
  <c r="G29" i="13"/>
  <c r="F29" i="13"/>
  <c r="E29" i="13"/>
  <c r="D29" i="13"/>
  <c r="K28" i="13"/>
  <c r="J28" i="13"/>
  <c r="I28" i="13"/>
  <c r="H28" i="13"/>
  <c r="G28" i="13"/>
  <c r="F28" i="13"/>
  <c r="E28" i="13"/>
  <c r="D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K25" i="13"/>
  <c r="J25" i="13"/>
  <c r="I25" i="13"/>
  <c r="H25" i="13"/>
  <c r="G25" i="13"/>
  <c r="F25" i="13"/>
  <c r="E25" i="13"/>
  <c r="D25" i="13"/>
  <c r="K24" i="13"/>
  <c r="J24" i="13"/>
  <c r="I24" i="13"/>
  <c r="H24" i="13"/>
  <c r="G24" i="13"/>
  <c r="F24" i="13"/>
  <c r="E24" i="13"/>
  <c r="D24" i="13"/>
  <c r="K23" i="13"/>
  <c r="J23" i="13"/>
  <c r="I23" i="13"/>
  <c r="H23" i="13"/>
  <c r="G23" i="13"/>
  <c r="F23" i="13"/>
  <c r="E23" i="13"/>
  <c r="D23" i="13"/>
  <c r="K22" i="13"/>
  <c r="J22" i="13"/>
  <c r="I22" i="13"/>
  <c r="H22" i="13"/>
  <c r="G22" i="13"/>
  <c r="F22" i="13"/>
  <c r="E22" i="13"/>
  <c r="D22" i="13"/>
  <c r="K21" i="13"/>
  <c r="J21" i="13"/>
  <c r="I21" i="13"/>
  <c r="H21" i="13"/>
  <c r="G21" i="13"/>
  <c r="F21" i="13"/>
  <c r="E21" i="13"/>
  <c r="D21" i="13"/>
  <c r="K20" i="13"/>
  <c r="J20" i="13"/>
  <c r="I20" i="13"/>
  <c r="H20" i="13"/>
  <c r="G20" i="13"/>
  <c r="F20" i="13"/>
  <c r="E20" i="13"/>
  <c r="D20" i="13"/>
  <c r="K19" i="13"/>
  <c r="J19" i="13"/>
  <c r="I19" i="13"/>
  <c r="H19" i="13"/>
  <c r="G19" i="13"/>
  <c r="F19" i="13"/>
  <c r="E19" i="13"/>
  <c r="D19" i="13"/>
  <c r="K18" i="13"/>
  <c r="J18" i="13"/>
  <c r="I18" i="13"/>
  <c r="H18" i="13"/>
  <c r="G18" i="13"/>
  <c r="F18" i="13"/>
  <c r="E18" i="13"/>
  <c r="D18" i="13"/>
  <c r="K17" i="13"/>
  <c r="J17" i="13"/>
  <c r="I17" i="13"/>
  <c r="H17" i="13"/>
  <c r="G17" i="13"/>
  <c r="F17" i="13"/>
  <c r="E17" i="13"/>
  <c r="D17" i="13"/>
  <c r="K16" i="13"/>
  <c r="J16" i="13"/>
  <c r="I16" i="13"/>
  <c r="H16" i="13"/>
  <c r="G16" i="13"/>
  <c r="F16" i="13"/>
  <c r="E16" i="13"/>
  <c r="D16" i="13"/>
  <c r="K15" i="13"/>
  <c r="J15" i="13"/>
  <c r="I15" i="13"/>
  <c r="H15" i="13"/>
  <c r="G15" i="13"/>
  <c r="F15" i="13"/>
  <c r="E15" i="13"/>
  <c r="D15" i="13"/>
  <c r="K14" i="13"/>
  <c r="J14" i="13"/>
  <c r="I14" i="13"/>
  <c r="H14" i="13"/>
  <c r="G14" i="13"/>
  <c r="F14" i="13"/>
  <c r="E14" i="13"/>
  <c r="D14" i="13"/>
  <c r="K13" i="13"/>
  <c r="J13" i="13"/>
  <c r="I13" i="13"/>
  <c r="H13" i="13"/>
  <c r="G13" i="13"/>
  <c r="F13" i="13"/>
  <c r="E13" i="13"/>
  <c r="D13" i="13"/>
  <c r="K12" i="13"/>
  <c r="J12" i="13"/>
  <c r="I12" i="13"/>
  <c r="H12" i="13"/>
  <c r="G12" i="13"/>
  <c r="F12" i="13"/>
  <c r="E12" i="13"/>
  <c r="D12" i="13"/>
  <c r="K11" i="13"/>
  <c r="J11" i="13"/>
  <c r="I11" i="13"/>
  <c r="H11" i="13"/>
  <c r="G11" i="13"/>
  <c r="F11" i="13"/>
  <c r="E11" i="13"/>
  <c r="D11" i="13"/>
  <c r="M10" i="13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40" i="13" s="1"/>
  <c r="M41" i="13" s="1"/>
  <c r="M42" i="13" s="1"/>
  <c r="M43" i="13" s="1"/>
  <c r="M44" i="13" s="1"/>
  <c r="M45" i="13" s="1"/>
  <c r="M46" i="13" s="1"/>
  <c r="M47" i="13" s="1"/>
  <c r="M48" i="13" s="1"/>
  <c r="M49" i="13" s="1"/>
  <c r="M50" i="13" s="1"/>
  <c r="M51" i="13" s="1"/>
  <c r="M52" i="13" s="1"/>
  <c r="M53" i="13" s="1"/>
  <c r="M54" i="13" s="1"/>
  <c r="M55" i="13" s="1"/>
  <c r="M56" i="13" s="1"/>
  <c r="M57" i="13" s="1"/>
  <c r="M58" i="13" s="1"/>
  <c r="M59" i="13" s="1"/>
  <c r="M60" i="13" s="1"/>
  <c r="M61" i="13" s="1"/>
  <c r="K10" i="13"/>
  <c r="J10" i="13"/>
  <c r="J63" i="13" s="1"/>
  <c r="I10" i="13"/>
  <c r="H10" i="13"/>
  <c r="H63" i="13" s="1"/>
  <c r="G10" i="13"/>
  <c r="F10" i="13"/>
  <c r="F63" i="13" s="1"/>
  <c r="E10" i="13"/>
  <c r="E63" i="13" s="1"/>
  <c r="D10" i="13"/>
  <c r="C10" i="13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K8" i="13"/>
  <c r="J8" i="13"/>
  <c r="I8" i="13"/>
  <c r="H8" i="13"/>
  <c r="G8" i="13"/>
  <c r="F8" i="13"/>
  <c r="E8" i="13"/>
  <c r="AZ4" i="9"/>
  <c r="I63" i="13" l="1"/>
  <c r="G63" i="13"/>
  <c r="K63" i="13"/>
  <c r="N224" i="14" l="1"/>
  <c r="M224" i="14"/>
  <c r="K224" i="14"/>
  <c r="J224" i="14"/>
  <c r="N223" i="14"/>
  <c r="M223" i="14"/>
  <c r="K223" i="14"/>
  <c r="J223" i="14"/>
  <c r="N222" i="14"/>
  <c r="M222" i="14"/>
  <c r="K222" i="14"/>
  <c r="J222" i="14"/>
  <c r="N221" i="14"/>
  <c r="M221" i="14"/>
  <c r="K221" i="14"/>
  <c r="J221" i="14"/>
  <c r="N220" i="14"/>
  <c r="M220" i="14"/>
  <c r="K220" i="14"/>
  <c r="J220" i="14"/>
  <c r="N219" i="14"/>
  <c r="M219" i="14"/>
  <c r="K219" i="14"/>
  <c r="J219" i="14"/>
  <c r="N218" i="14"/>
  <c r="M218" i="14"/>
  <c r="K218" i="14"/>
  <c r="J218" i="14"/>
  <c r="N217" i="14"/>
  <c r="M217" i="14"/>
  <c r="K217" i="14"/>
  <c r="J217" i="14"/>
  <c r="N216" i="14"/>
  <c r="M216" i="14"/>
  <c r="K216" i="14"/>
  <c r="J216" i="14"/>
  <c r="N215" i="14"/>
  <c r="M215" i="14"/>
  <c r="K215" i="14"/>
  <c r="J215" i="14"/>
  <c r="N214" i="14"/>
  <c r="M214" i="14"/>
  <c r="K214" i="14"/>
  <c r="J214" i="14"/>
  <c r="N213" i="14"/>
  <c r="M213" i="14"/>
  <c r="K213" i="14"/>
  <c r="J213" i="14"/>
  <c r="N212" i="14"/>
  <c r="M212" i="14"/>
  <c r="K212" i="14"/>
  <c r="J212" i="14"/>
  <c r="N211" i="14"/>
  <c r="M211" i="14"/>
  <c r="K211" i="14"/>
  <c r="J211" i="14"/>
  <c r="N210" i="14"/>
  <c r="M210" i="14"/>
  <c r="K210" i="14"/>
  <c r="J210" i="14"/>
  <c r="N209" i="14"/>
  <c r="M209" i="14"/>
  <c r="K209" i="14"/>
  <c r="J209" i="14"/>
  <c r="N208" i="14"/>
  <c r="M208" i="14"/>
  <c r="K208" i="14"/>
  <c r="J208" i="14"/>
  <c r="N207" i="14"/>
  <c r="M207" i="14"/>
  <c r="K207" i="14"/>
  <c r="J207" i="14"/>
  <c r="N206" i="14"/>
  <c r="M206" i="14"/>
  <c r="K206" i="14"/>
  <c r="J206" i="14"/>
  <c r="N205" i="14"/>
  <c r="M205" i="14"/>
  <c r="K205" i="14"/>
  <c r="J205" i="14"/>
  <c r="N204" i="14"/>
  <c r="M204" i="14"/>
  <c r="K204" i="14"/>
  <c r="J204" i="14"/>
  <c r="N203" i="14"/>
  <c r="M203" i="14"/>
  <c r="K203" i="14"/>
  <c r="J203" i="14"/>
  <c r="N202" i="14"/>
  <c r="M202" i="14"/>
  <c r="K202" i="14"/>
  <c r="J202" i="14"/>
  <c r="N201" i="14"/>
  <c r="M201" i="14"/>
  <c r="K201" i="14"/>
  <c r="J201" i="14"/>
  <c r="N200" i="14"/>
  <c r="M200" i="14"/>
  <c r="K200" i="14"/>
  <c r="J200" i="14"/>
  <c r="N199" i="14"/>
  <c r="M199" i="14"/>
  <c r="K199" i="14"/>
  <c r="J199" i="14"/>
  <c r="N198" i="14"/>
  <c r="M198" i="14"/>
  <c r="K198" i="14"/>
  <c r="J198" i="14"/>
  <c r="N197" i="14"/>
  <c r="M197" i="14"/>
  <c r="K197" i="14"/>
  <c r="J197" i="14"/>
  <c r="N196" i="14"/>
  <c r="M196" i="14"/>
  <c r="K196" i="14"/>
  <c r="J196" i="14"/>
  <c r="N195" i="14"/>
  <c r="M195" i="14"/>
  <c r="K195" i="14"/>
  <c r="J195" i="14"/>
  <c r="N194" i="14"/>
  <c r="M194" i="14"/>
  <c r="K194" i="14"/>
  <c r="J194" i="14"/>
  <c r="N193" i="14"/>
  <c r="M193" i="14"/>
  <c r="K193" i="14"/>
  <c r="J193" i="14"/>
  <c r="N192" i="14"/>
  <c r="M192" i="14"/>
  <c r="K192" i="14"/>
  <c r="J192" i="14"/>
  <c r="N191" i="14"/>
  <c r="M191" i="14"/>
  <c r="K191" i="14"/>
  <c r="J191" i="14"/>
  <c r="N190" i="14"/>
  <c r="M190" i="14"/>
  <c r="K190" i="14"/>
  <c r="J190" i="14"/>
  <c r="N189" i="14"/>
  <c r="M189" i="14"/>
  <c r="K189" i="14"/>
  <c r="J189" i="14"/>
  <c r="N188" i="14"/>
  <c r="M188" i="14"/>
  <c r="K188" i="14"/>
  <c r="J188" i="14"/>
  <c r="N187" i="14"/>
  <c r="M187" i="14"/>
  <c r="K187" i="14"/>
  <c r="J187" i="14"/>
  <c r="N186" i="14"/>
  <c r="M186" i="14"/>
  <c r="K186" i="14"/>
  <c r="J186" i="14"/>
  <c r="N185" i="14"/>
  <c r="M185" i="14"/>
  <c r="K185" i="14"/>
  <c r="J185" i="14"/>
  <c r="N184" i="14"/>
  <c r="M184" i="14"/>
  <c r="K184" i="14"/>
  <c r="J184" i="14"/>
  <c r="N183" i="14"/>
  <c r="M183" i="14"/>
  <c r="K183" i="14"/>
  <c r="J183" i="14"/>
  <c r="N182" i="14"/>
  <c r="M182" i="14"/>
  <c r="K182" i="14"/>
  <c r="J182" i="14"/>
  <c r="N181" i="14"/>
  <c r="M181" i="14"/>
  <c r="K181" i="14"/>
  <c r="J181" i="14"/>
  <c r="N180" i="14"/>
  <c r="M180" i="14"/>
  <c r="K180" i="14"/>
  <c r="J180" i="14"/>
  <c r="N179" i="14"/>
  <c r="M179" i="14"/>
  <c r="K179" i="14"/>
  <c r="J179" i="14"/>
  <c r="N178" i="14"/>
  <c r="M178" i="14"/>
  <c r="K178" i="14"/>
  <c r="J178" i="14"/>
  <c r="N177" i="14"/>
  <c r="M177" i="14"/>
  <c r="K177" i="14"/>
  <c r="J177" i="14"/>
  <c r="N176" i="14"/>
  <c r="M176" i="14"/>
  <c r="K176" i="14"/>
  <c r="J176" i="14"/>
  <c r="N175" i="14"/>
  <c r="M175" i="14"/>
  <c r="K175" i="14"/>
  <c r="J175" i="14"/>
  <c r="N174" i="14"/>
  <c r="M174" i="14"/>
  <c r="K174" i="14"/>
  <c r="J174" i="14"/>
  <c r="N173" i="14"/>
  <c r="M173" i="14"/>
  <c r="K173" i="14"/>
  <c r="J173" i="14"/>
  <c r="N172" i="14"/>
  <c r="M172" i="14"/>
  <c r="K172" i="14"/>
  <c r="J172" i="14"/>
  <c r="N171" i="14"/>
  <c r="M171" i="14"/>
  <c r="K171" i="14"/>
  <c r="J171" i="14"/>
  <c r="N170" i="14"/>
  <c r="M170" i="14"/>
  <c r="K170" i="14"/>
  <c r="J170" i="14"/>
  <c r="N169" i="14"/>
  <c r="M169" i="14"/>
  <c r="K169" i="14"/>
  <c r="J169" i="14"/>
  <c r="N168" i="14"/>
  <c r="M168" i="14"/>
  <c r="K168" i="14"/>
  <c r="J168" i="14"/>
  <c r="N167" i="14"/>
  <c r="M167" i="14"/>
  <c r="K167" i="14"/>
  <c r="J167" i="14"/>
  <c r="N166" i="14"/>
  <c r="M166" i="14"/>
  <c r="K166" i="14"/>
  <c r="J166" i="14"/>
  <c r="N165" i="14"/>
  <c r="M165" i="14"/>
  <c r="K165" i="14"/>
  <c r="J165" i="14"/>
  <c r="N164" i="14"/>
  <c r="M164" i="14"/>
  <c r="K164" i="14"/>
  <c r="J164" i="14"/>
  <c r="N163" i="14"/>
  <c r="M163" i="14"/>
  <c r="K163" i="14"/>
  <c r="J163" i="14"/>
  <c r="N162" i="14"/>
  <c r="M162" i="14"/>
  <c r="K162" i="14"/>
  <c r="J162" i="14"/>
  <c r="N161" i="14"/>
  <c r="M161" i="14"/>
  <c r="K161" i="14"/>
  <c r="J161" i="14"/>
  <c r="N160" i="14"/>
  <c r="M160" i="14"/>
  <c r="K160" i="14"/>
  <c r="J160" i="14"/>
  <c r="N159" i="14"/>
  <c r="M159" i="14"/>
  <c r="K159" i="14"/>
  <c r="J159" i="14"/>
  <c r="N158" i="14"/>
  <c r="M158" i="14"/>
  <c r="K158" i="14"/>
  <c r="J158" i="14"/>
  <c r="N157" i="14"/>
  <c r="M157" i="14"/>
  <c r="K157" i="14"/>
  <c r="J157" i="14"/>
  <c r="N156" i="14"/>
  <c r="M156" i="14"/>
  <c r="K156" i="14"/>
  <c r="J156" i="14"/>
  <c r="N155" i="14"/>
  <c r="M155" i="14"/>
  <c r="K155" i="14"/>
  <c r="J155" i="14"/>
  <c r="N154" i="14"/>
  <c r="M154" i="14"/>
  <c r="K154" i="14"/>
  <c r="J154" i="14"/>
  <c r="N153" i="14"/>
  <c r="M153" i="14"/>
  <c r="K153" i="14"/>
  <c r="J153" i="14"/>
  <c r="N152" i="14"/>
  <c r="M152" i="14"/>
  <c r="K152" i="14"/>
  <c r="J152" i="14"/>
  <c r="N151" i="14"/>
  <c r="M151" i="14"/>
  <c r="K151" i="14"/>
  <c r="J151" i="14"/>
  <c r="N150" i="14"/>
  <c r="M150" i="14"/>
  <c r="K150" i="14"/>
  <c r="J150" i="14"/>
  <c r="N149" i="14"/>
  <c r="M149" i="14"/>
  <c r="K149" i="14"/>
  <c r="J149" i="14"/>
  <c r="N148" i="14"/>
  <c r="M148" i="14"/>
  <c r="K148" i="14"/>
  <c r="J148" i="14"/>
  <c r="N147" i="14"/>
  <c r="M147" i="14"/>
  <c r="K147" i="14"/>
  <c r="J147" i="14"/>
  <c r="N146" i="14"/>
  <c r="M146" i="14"/>
  <c r="K146" i="14"/>
  <c r="J146" i="14"/>
  <c r="N145" i="14"/>
  <c r="M145" i="14"/>
  <c r="K145" i="14"/>
  <c r="J145" i="14"/>
  <c r="N144" i="14"/>
  <c r="M144" i="14"/>
  <c r="K144" i="14"/>
  <c r="J144" i="14"/>
  <c r="N143" i="14"/>
  <c r="M143" i="14"/>
  <c r="K143" i="14"/>
  <c r="J143" i="14"/>
  <c r="N142" i="14"/>
  <c r="M142" i="14"/>
  <c r="K142" i="14"/>
  <c r="J142" i="14"/>
  <c r="N141" i="14"/>
  <c r="M141" i="14"/>
  <c r="K141" i="14"/>
  <c r="J141" i="14"/>
  <c r="N140" i="14"/>
  <c r="M140" i="14"/>
  <c r="K140" i="14"/>
  <c r="J140" i="14"/>
  <c r="N139" i="14"/>
  <c r="M139" i="14"/>
  <c r="K139" i="14"/>
  <c r="J139" i="14"/>
  <c r="N138" i="14"/>
  <c r="M138" i="14"/>
  <c r="K138" i="14"/>
  <c r="J138" i="14"/>
  <c r="N137" i="14"/>
  <c r="M137" i="14"/>
  <c r="K137" i="14"/>
  <c r="J137" i="14"/>
  <c r="N136" i="14"/>
  <c r="M136" i="14"/>
  <c r="K136" i="14"/>
  <c r="J136" i="14"/>
  <c r="N135" i="14"/>
  <c r="M135" i="14"/>
  <c r="K135" i="14"/>
  <c r="J135" i="14"/>
  <c r="N134" i="14"/>
  <c r="M134" i="14"/>
  <c r="K134" i="14"/>
  <c r="J134" i="14"/>
  <c r="N133" i="14"/>
  <c r="M133" i="14"/>
  <c r="K133" i="14"/>
  <c r="J133" i="14"/>
  <c r="N132" i="14"/>
  <c r="M132" i="14"/>
  <c r="K132" i="14"/>
  <c r="J132" i="14"/>
  <c r="N131" i="14"/>
  <c r="M131" i="14"/>
  <c r="K131" i="14"/>
  <c r="J131" i="14"/>
  <c r="N130" i="14"/>
  <c r="M130" i="14"/>
  <c r="K130" i="14"/>
  <c r="J130" i="14"/>
  <c r="N129" i="14"/>
  <c r="M129" i="14"/>
  <c r="K129" i="14"/>
  <c r="J129" i="14"/>
  <c r="N128" i="14"/>
  <c r="M128" i="14"/>
  <c r="K128" i="14"/>
  <c r="J128" i="14"/>
  <c r="N127" i="14"/>
  <c r="M127" i="14"/>
  <c r="K127" i="14"/>
  <c r="J127" i="14"/>
  <c r="N126" i="14"/>
  <c r="M126" i="14"/>
  <c r="K126" i="14"/>
  <c r="J126" i="14"/>
  <c r="N125" i="14"/>
  <c r="M125" i="14"/>
  <c r="K125" i="14"/>
  <c r="J125" i="14"/>
  <c r="N124" i="14"/>
  <c r="M124" i="14"/>
  <c r="K124" i="14"/>
  <c r="J124" i="14"/>
  <c r="N123" i="14"/>
  <c r="M123" i="14"/>
  <c r="K123" i="14"/>
  <c r="J123" i="14"/>
  <c r="N122" i="14"/>
  <c r="M122" i="14"/>
  <c r="K122" i="14"/>
  <c r="J122" i="14"/>
  <c r="N121" i="14"/>
  <c r="M121" i="14"/>
  <c r="K121" i="14"/>
  <c r="J121" i="14"/>
  <c r="N120" i="14"/>
  <c r="M120" i="14"/>
  <c r="K120" i="14"/>
  <c r="J120" i="14"/>
  <c r="N119" i="14"/>
  <c r="M119" i="14"/>
  <c r="K119" i="14"/>
  <c r="J119" i="14"/>
  <c r="N118" i="14"/>
  <c r="M118" i="14"/>
  <c r="K118" i="14"/>
  <c r="J118" i="14"/>
  <c r="N117" i="14"/>
  <c r="M117" i="14"/>
  <c r="K117" i="14"/>
  <c r="J117" i="14"/>
  <c r="N116" i="14"/>
  <c r="M116" i="14"/>
  <c r="K116" i="14"/>
  <c r="J116" i="14"/>
  <c r="N115" i="14"/>
  <c r="M115" i="14"/>
  <c r="K115" i="14"/>
  <c r="J115" i="14"/>
  <c r="N114" i="14"/>
  <c r="M114" i="14"/>
  <c r="K114" i="14"/>
  <c r="J114" i="14"/>
  <c r="N113" i="14"/>
  <c r="M113" i="14"/>
  <c r="K113" i="14"/>
  <c r="J113" i="14"/>
  <c r="N112" i="14"/>
  <c r="M112" i="14"/>
  <c r="K112" i="14"/>
  <c r="J112" i="14"/>
  <c r="N111" i="14"/>
  <c r="M111" i="14"/>
  <c r="K111" i="14"/>
  <c r="J111" i="14"/>
  <c r="N110" i="14"/>
  <c r="M110" i="14"/>
  <c r="K110" i="14"/>
  <c r="J110" i="14"/>
  <c r="N109" i="14"/>
  <c r="M109" i="14"/>
  <c r="K109" i="14"/>
  <c r="J109" i="14"/>
  <c r="N108" i="14"/>
  <c r="M108" i="14"/>
  <c r="K108" i="14"/>
  <c r="J108" i="14"/>
  <c r="N107" i="14"/>
  <c r="M107" i="14"/>
  <c r="K107" i="14"/>
  <c r="J107" i="14"/>
  <c r="N106" i="14"/>
  <c r="M106" i="14"/>
  <c r="K106" i="14"/>
  <c r="J106" i="14"/>
  <c r="N105" i="14"/>
  <c r="M105" i="14"/>
  <c r="K105" i="14"/>
  <c r="J105" i="14"/>
  <c r="N104" i="14"/>
  <c r="M104" i="14"/>
  <c r="K104" i="14"/>
  <c r="J104" i="14"/>
  <c r="N103" i="14"/>
  <c r="M103" i="14"/>
  <c r="K103" i="14"/>
  <c r="J103" i="14"/>
  <c r="N102" i="14"/>
  <c r="M102" i="14"/>
  <c r="K102" i="14"/>
  <c r="J102" i="14"/>
  <c r="N101" i="14"/>
  <c r="M101" i="14"/>
  <c r="K101" i="14"/>
  <c r="J101" i="14"/>
  <c r="N100" i="14"/>
  <c r="M100" i="14"/>
  <c r="K100" i="14"/>
  <c r="J100" i="14"/>
  <c r="N99" i="14"/>
  <c r="M99" i="14"/>
  <c r="K99" i="14"/>
  <c r="J99" i="14"/>
  <c r="N98" i="14"/>
  <c r="M98" i="14"/>
  <c r="K98" i="14"/>
  <c r="J98" i="14"/>
  <c r="N97" i="14"/>
  <c r="M97" i="14"/>
  <c r="K97" i="14"/>
  <c r="J97" i="14"/>
  <c r="N96" i="14"/>
  <c r="M96" i="14"/>
  <c r="K96" i="14"/>
  <c r="J96" i="14"/>
  <c r="N95" i="14"/>
  <c r="M95" i="14"/>
  <c r="K95" i="14"/>
  <c r="J95" i="14"/>
  <c r="N94" i="14"/>
  <c r="M94" i="14"/>
  <c r="K94" i="14"/>
  <c r="J94" i="14"/>
  <c r="N93" i="14"/>
  <c r="M93" i="14"/>
  <c r="K93" i="14"/>
  <c r="J93" i="14"/>
  <c r="N92" i="14"/>
  <c r="M92" i="14"/>
  <c r="K92" i="14"/>
  <c r="J92" i="14"/>
  <c r="N91" i="14"/>
  <c r="M91" i="14"/>
  <c r="K91" i="14"/>
  <c r="J91" i="14"/>
  <c r="N90" i="14"/>
  <c r="M90" i="14"/>
  <c r="K90" i="14"/>
  <c r="J90" i="14"/>
  <c r="N89" i="14"/>
  <c r="M89" i="14"/>
  <c r="K89" i="14"/>
  <c r="J89" i="14"/>
  <c r="N88" i="14"/>
  <c r="M88" i="14"/>
  <c r="K88" i="14"/>
  <c r="J88" i="14"/>
  <c r="N87" i="14"/>
  <c r="M87" i="14"/>
  <c r="K87" i="14"/>
  <c r="J87" i="14"/>
  <c r="N86" i="14"/>
  <c r="M86" i="14"/>
  <c r="K86" i="14"/>
  <c r="J86" i="14"/>
  <c r="N85" i="14"/>
  <c r="M85" i="14"/>
  <c r="K85" i="14"/>
  <c r="J85" i="14"/>
  <c r="N84" i="14"/>
  <c r="M84" i="14"/>
  <c r="K84" i="14"/>
  <c r="J84" i="14"/>
  <c r="N83" i="14"/>
  <c r="M83" i="14"/>
  <c r="K83" i="14"/>
  <c r="J83" i="14"/>
  <c r="N82" i="14"/>
  <c r="M82" i="14"/>
  <c r="K82" i="14"/>
  <c r="J82" i="14"/>
  <c r="N81" i="14"/>
  <c r="M81" i="14"/>
  <c r="K81" i="14"/>
  <c r="J81" i="14"/>
  <c r="N80" i="14"/>
  <c r="M80" i="14"/>
  <c r="K80" i="14"/>
  <c r="J80" i="14"/>
  <c r="N79" i="14"/>
  <c r="M79" i="14"/>
  <c r="K79" i="14"/>
  <c r="J79" i="14"/>
  <c r="N78" i="14"/>
  <c r="M78" i="14"/>
  <c r="K78" i="14"/>
  <c r="J78" i="14"/>
  <c r="N77" i="14"/>
  <c r="M77" i="14"/>
  <c r="K77" i="14"/>
  <c r="J77" i="14"/>
  <c r="N76" i="14"/>
  <c r="M76" i="14"/>
  <c r="K76" i="14"/>
  <c r="J76" i="14"/>
  <c r="N75" i="14"/>
  <c r="M75" i="14"/>
  <c r="K75" i="14"/>
  <c r="J75" i="14"/>
  <c r="N74" i="14"/>
  <c r="M74" i="14"/>
  <c r="K74" i="14"/>
  <c r="J74" i="14"/>
  <c r="N73" i="14"/>
  <c r="M73" i="14"/>
  <c r="K73" i="14"/>
  <c r="J73" i="14"/>
  <c r="N72" i="14"/>
  <c r="M72" i="14"/>
  <c r="K72" i="14"/>
  <c r="J72" i="14"/>
  <c r="N71" i="14"/>
  <c r="M71" i="14"/>
  <c r="K71" i="14"/>
  <c r="J71" i="14"/>
  <c r="N70" i="14"/>
  <c r="M70" i="14"/>
  <c r="K70" i="14"/>
  <c r="J70" i="14"/>
  <c r="N69" i="14"/>
  <c r="M69" i="14"/>
  <c r="K69" i="14"/>
  <c r="J69" i="14"/>
  <c r="N68" i="14"/>
  <c r="M68" i="14"/>
  <c r="K68" i="14"/>
  <c r="J68" i="14"/>
  <c r="N67" i="14"/>
  <c r="M67" i="14"/>
  <c r="K67" i="14"/>
  <c r="J67" i="14"/>
  <c r="N66" i="14"/>
  <c r="M66" i="14"/>
  <c r="K66" i="14"/>
  <c r="J66" i="14"/>
  <c r="N65" i="14"/>
  <c r="M65" i="14"/>
  <c r="K65" i="14"/>
  <c r="J65" i="14"/>
  <c r="N64" i="14"/>
  <c r="M64" i="14"/>
  <c r="K64" i="14"/>
  <c r="J64" i="14"/>
  <c r="N63" i="14"/>
  <c r="M63" i="14"/>
  <c r="K63" i="14"/>
  <c r="J63" i="14"/>
  <c r="N62" i="14"/>
  <c r="M62" i="14"/>
  <c r="K62" i="14"/>
  <c r="J62" i="14"/>
  <c r="N61" i="14"/>
  <c r="M61" i="14"/>
  <c r="K61" i="14"/>
  <c r="J61" i="14"/>
  <c r="N60" i="14"/>
  <c r="M60" i="14"/>
  <c r="K60" i="14"/>
  <c r="J60" i="14"/>
  <c r="N59" i="14"/>
  <c r="M59" i="14"/>
  <c r="K59" i="14"/>
  <c r="J59" i="14"/>
  <c r="N58" i="14"/>
  <c r="M58" i="14"/>
  <c r="K58" i="14"/>
  <c r="J58" i="14"/>
  <c r="N57" i="14"/>
  <c r="M57" i="14"/>
  <c r="K57" i="14"/>
  <c r="J57" i="14"/>
  <c r="N56" i="14"/>
  <c r="M56" i="14"/>
  <c r="K56" i="14"/>
  <c r="J56" i="14"/>
  <c r="N55" i="14"/>
  <c r="M55" i="14"/>
  <c r="K55" i="14"/>
  <c r="J55" i="14"/>
  <c r="N54" i="14"/>
  <c r="M54" i="14"/>
  <c r="K54" i="14"/>
  <c r="J54" i="14"/>
  <c r="N53" i="14"/>
  <c r="M53" i="14"/>
  <c r="K53" i="14"/>
  <c r="J53" i="14"/>
  <c r="N52" i="14"/>
  <c r="M52" i="14"/>
  <c r="K52" i="14"/>
  <c r="J52" i="14"/>
  <c r="N51" i="14"/>
  <c r="M51" i="14"/>
  <c r="K51" i="14"/>
  <c r="J51" i="14"/>
  <c r="N50" i="14"/>
  <c r="M50" i="14"/>
  <c r="K50" i="14"/>
  <c r="J50" i="14"/>
  <c r="N49" i="14"/>
  <c r="M49" i="14"/>
  <c r="K49" i="14"/>
  <c r="J49" i="14"/>
  <c r="N48" i="14"/>
  <c r="M48" i="14"/>
  <c r="K48" i="14"/>
  <c r="J48" i="14"/>
  <c r="N47" i="14"/>
  <c r="M47" i="14"/>
  <c r="K47" i="14"/>
  <c r="J47" i="14"/>
  <c r="N46" i="14"/>
  <c r="M46" i="14"/>
  <c r="K46" i="14"/>
  <c r="J46" i="14"/>
  <c r="N45" i="14"/>
  <c r="M45" i="14"/>
  <c r="K45" i="14"/>
  <c r="J45" i="14"/>
  <c r="N44" i="14"/>
  <c r="M44" i="14"/>
  <c r="K44" i="14"/>
  <c r="J44" i="14"/>
  <c r="N43" i="14"/>
  <c r="M43" i="14"/>
  <c r="K43" i="14"/>
  <c r="J43" i="14"/>
  <c r="N42" i="14"/>
  <c r="M42" i="14"/>
  <c r="K42" i="14"/>
  <c r="J42" i="14"/>
  <c r="N41" i="14"/>
  <c r="M41" i="14"/>
  <c r="K41" i="14"/>
  <c r="J41" i="14"/>
  <c r="N40" i="14"/>
  <c r="M40" i="14"/>
  <c r="K40" i="14"/>
  <c r="J40" i="14"/>
  <c r="N39" i="14"/>
  <c r="M39" i="14"/>
  <c r="K39" i="14"/>
  <c r="J39" i="14"/>
  <c r="N38" i="14"/>
  <c r="M38" i="14"/>
  <c r="K38" i="14"/>
  <c r="J38" i="14"/>
  <c r="N37" i="14"/>
  <c r="M37" i="14"/>
  <c r="K37" i="14"/>
  <c r="J37" i="14"/>
  <c r="N36" i="14"/>
  <c r="M36" i="14"/>
  <c r="K36" i="14"/>
  <c r="J36" i="14"/>
  <c r="N35" i="14"/>
  <c r="M35" i="14"/>
  <c r="K35" i="14"/>
  <c r="J35" i="14"/>
  <c r="N34" i="14"/>
  <c r="M34" i="14"/>
  <c r="K34" i="14"/>
  <c r="J34" i="14"/>
  <c r="N33" i="14"/>
  <c r="M33" i="14"/>
  <c r="K33" i="14"/>
  <c r="J33" i="14"/>
  <c r="N32" i="14"/>
  <c r="M32" i="14"/>
  <c r="K32" i="14"/>
  <c r="J32" i="14"/>
  <c r="N31" i="14"/>
  <c r="M31" i="14"/>
  <c r="K31" i="14"/>
  <c r="J31" i="14"/>
  <c r="N30" i="14"/>
  <c r="M30" i="14"/>
  <c r="K30" i="14"/>
  <c r="J30" i="14"/>
  <c r="N29" i="14"/>
  <c r="M29" i="14"/>
  <c r="K29" i="14"/>
  <c r="J29" i="14"/>
  <c r="N28" i="14"/>
  <c r="M28" i="14"/>
  <c r="K28" i="14"/>
  <c r="J28" i="14"/>
  <c r="N27" i="14"/>
  <c r="M27" i="14"/>
  <c r="K27" i="14"/>
  <c r="J27" i="14"/>
  <c r="N26" i="14"/>
  <c r="M26" i="14"/>
  <c r="K26" i="14"/>
  <c r="J26" i="14"/>
  <c r="N25" i="14"/>
  <c r="M25" i="14"/>
  <c r="K25" i="14"/>
  <c r="J25" i="14"/>
  <c r="N24" i="14"/>
  <c r="M24" i="14"/>
  <c r="K24" i="14"/>
  <c r="J24" i="14"/>
  <c r="N23" i="14"/>
  <c r="M23" i="14"/>
  <c r="K23" i="14"/>
  <c r="J23" i="14"/>
  <c r="N22" i="14"/>
  <c r="M22" i="14"/>
  <c r="K22" i="14"/>
  <c r="J22" i="14"/>
  <c r="N21" i="14"/>
  <c r="M21" i="14"/>
  <c r="K21" i="14"/>
  <c r="J21" i="14"/>
  <c r="N20" i="14"/>
  <c r="M20" i="14"/>
  <c r="K20" i="14"/>
  <c r="J20" i="14"/>
  <c r="N19" i="14"/>
  <c r="M19" i="14"/>
  <c r="K19" i="14"/>
  <c r="J19" i="14"/>
  <c r="N18" i="14"/>
  <c r="M18" i="14"/>
  <c r="K18" i="14"/>
  <c r="J18" i="14"/>
  <c r="N17" i="14"/>
  <c r="M17" i="14"/>
  <c r="K17" i="14"/>
  <c r="J17" i="14"/>
  <c r="N16" i="14"/>
  <c r="M16" i="14"/>
  <c r="K16" i="14"/>
  <c r="J16" i="14"/>
  <c r="N15" i="14"/>
  <c r="M15" i="14"/>
  <c r="K15" i="14"/>
  <c r="J15" i="14"/>
  <c r="N14" i="14"/>
  <c r="M14" i="14"/>
  <c r="K14" i="14"/>
  <c r="J14" i="14"/>
  <c r="N13" i="14"/>
  <c r="M13" i="14"/>
  <c r="K13" i="14"/>
  <c r="J13" i="14"/>
  <c r="N12" i="14"/>
  <c r="M12" i="14"/>
  <c r="K12" i="14"/>
  <c r="J12" i="14"/>
  <c r="N11" i="14"/>
  <c r="M11" i="14"/>
  <c r="K11" i="14"/>
  <c r="J11" i="14"/>
  <c r="N10" i="14"/>
  <c r="M10" i="14"/>
  <c r="K10" i="14"/>
  <c r="J10" i="14"/>
  <c r="N9" i="14"/>
  <c r="M9" i="14"/>
  <c r="K9" i="14"/>
  <c r="J9" i="14"/>
  <c r="N8" i="14"/>
  <c r="M8" i="14"/>
  <c r="K8" i="14"/>
  <c r="J8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C224" i="4" l="1"/>
  <c r="AG226" i="9"/>
  <c r="AB1" i="9" l="1"/>
  <c r="C223" i="4" l="1"/>
  <c r="E210" i="9" l="1"/>
  <c r="AP228" i="9" l="1"/>
  <c r="AN228" i="9"/>
  <c r="AK228" i="9"/>
  <c r="AJ228" i="9"/>
  <c r="AI228" i="9"/>
  <c r="C219" i="4"/>
  <c r="C220" i="4" s="1"/>
  <c r="C221" i="4" s="1"/>
  <c r="C222" i="4" s="1"/>
  <c r="AB21" i="9" l="1"/>
  <c r="S7" i="16" l="1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BB73" i="9" l="1"/>
  <c r="BA73" i="9"/>
  <c r="AZ73" i="9"/>
  <c r="AY73" i="9"/>
  <c r="AX73" i="9"/>
  <c r="AW73" i="9"/>
  <c r="AV73" i="9"/>
  <c r="J7" i="16" l="1"/>
  <c r="K7" i="16"/>
  <c r="J8" i="16"/>
  <c r="K8" i="16"/>
  <c r="J9" i="16"/>
  <c r="K9" i="16"/>
  <c r="J10" i="16"/>
  <c r="K10" i="16"/>
  <c r="J11" i="16"/>
  <c r="K11" i="16"/>
  <c r="J12" i="16"/>
  <c r="K12" i="16"/>
  <c r="J13" i="16"/>
  <c r="K13" i="16"/>
  <c r="J14" i="16"/>
  <c r="K14" i="16"/>
  <c r="J15" i="16"/>
  <c r="K15" i="16"/>
  <c r="J16" i="16"/>
  <c r="K16" i="16"/>
  <c r="J17" i="16"/>
  <c r="K17" i="16"/>
  <c r="J18" i="16"/>
  <c r="K18" i="16"/>
  <c r="J19" i="16"/>
  <c r="K19" i="16"/>
  <c r="J20" i="16"/>
  <c r="K20" i="16"/>
  <c r="J21" i="16"/>
  <c r="K21" i="16"/>
  <c r="J22" i="16"/>
  <c r="K22" i="16"/>
  <c r="J23" i="16"/>
  <c r="K23" i="16"/>
  <c r="J24" i="16"/>
  <c r="K24" i="16"/>
  <c r="J25" i="16"/>
  <c r="K25" i="16"/>
  <c r="J26" i="16"/>
  <c r="K26" i="16"/>
  <c r="J27" i="16"/>
  <c r="K27" i="16"/>
  <c r="J28" i="16"/>
  <c r="K28" i="16"/>
  <c r="J29" i="16"/>
  <c r="K29" i="16"/>
  <c r="J30" i="16"/>
  <c r="K30" i="16"/>
  <c r="J31" i="16"/>
  <c r="K31" i="16"/>
  <c r="J32" i="16"/>
  <c r="K32" i="16"/>
  <c r="J33" i="16"/>
  <c r="K33" i="16"/>
  <c r="J34" i="16"/>
  <c r="K34" i="16"/>
  <c r="J35" i="16"/>
  <c r="K35" i="16"/>
  <c r="J36" i="16"/>
  <c r="K36" i="16"/>
  <c r="J37" i="16"/>
  <c r="K37" i="16"/>
  <c r="J38" i="16"/>
  <c r="K38" i="16"/>
  <c r="J39" i="16"/>
  <c r="K39" i="16"/>
  <c r="J40" i="16"/>
  <c r="K40" i="16"/>
  <c r="J41" i="16"/>
  <c r="K41" i="16"/>
  <c r="J42" i="16"/>
  <c r="K42" i="16"/>
  <c r="J43" i="16"/>
  <c r="K43" i="16"/>
  <c r="J44" i="16"/>
  <c r="K44" i="16"/>
  <c r="J45" i="16"/>
  <c r="K45" i="16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M7" i="16" l="1"/>
  <c r="N7" i="16"/>
  <c r="M8" i="16"/>
  <c r="N8" i="16"/>
  <c r="M9" i="16"/>
  <c r="N9" i="16"/>
  <c r="M10" i="16"/>
  <c r="N10" i="16"/>
  <c r="M11" i="16"/>
  <c r="N11" i="16"/>
  <c r="M12" i="16"/>
  <c r="N12" i="16"/>
  <c r="M13" i="16"/>
  <c r="N13" i="16"/>
  <c r="M14" i="16"/>
  <c r="N14" i="16"/>
  <c r="M15" i="16"/>
  <c r="N15" i="16"/>
  <c r="M16" i="16"/>
  <c r="N16" i="16"/>
  <c r="M17" i="16"/>
  <c r="N17" i="16"/>
  <c r="M18" i="16"/>
  <c r="N18" i="16"/>
  <c r="M19" i="16"/>
  <c r="N19" i="16"/>
  <c r="M20" i="16"/>
  <c r="N20" i="16"/>
  <c r="M21" i="16"/>
  <c r="N21" i="16"/>
  <c r="M22" i="16"/>
  <c r="N22" i="16"/>
  <c r="M23" i="16"/>
  <c r="N23" i="16"/>
  <c r="M24" i="16"/>
  <c r="N24" i="16"/>
  <c r="M25" i="16"/>
  <c r="N25" i="16"/>
  <c r="M26" i="16"/>
  <c r="N26" i="16"/>
  <c r="M27" i="16"/>
  <c r="N27" i="16"/>
  <c r="M28" i="16"/>
  <c r="N28" i="16"/>
  <c r="M29" i="16"/>
  <c r="N29" i="16"/>
  <c r="M30" i="16"/>
  <c r="N30" i="16"/>
  <c r="M31" i="16"/>
  <c r="N31" i="16"/>
  <c r="M32" i="16"/>
  <c r="N32" i="16"/>
  <c r="M33" i="16"/>
  <c r="N33" i="16"/>
  <c r="M34" i="16"/>
  <c r="N34" i="16"/>
  <c r="M35" i="16"/>
  <c r="N35" i="16"/>
  <c r="M36" i="16"/>
  <c r="N36" i="16"/>
  <c r="M37" i="16"/>
  <c r="N37" i="16"/>
  <c r="M38" i="16"/>
  <c r="N38" i="16"/>
  <c r="M39" i="16"/>
  <c r="N39" i="16"/>
  <c r="M40" i="16"/>
  <c r="N40" i="16"/>
  <c r="M41" i="16"/>
  <c r="N41" i="16"/>
  <c r="M42" i="16"/>
  <c r="N42" i="16"/>
  <c r="M43" i="16"/>
  <c r="N43" i="16"/>
  <c r="M44" i="16"/>
  <c r="N44" i="16"/>
  <c r="M45" i="16"/>
  <c r="N45" i="16"/>
  <c r="M46" i="16"/>
  <c r="N46" i="16"/>
  <c r="M47" i="16"/>
  <c r="N47" i="16"/>
  <c r="M48" i="16"/>
  <c r="N48" i="16"/>
  <c r="M49" i="16"/>
  <c r="N49" i="16"/>
  <c r="M50" i="16"/>
  <c r="N50" i="16"/>
  <c r="M51" i="16"/>
  <c r="N51" i="16"/>
  <c r="M52" i="16"/>
  <c r="N52" i="16"/>
  <c r="M53" i="16"/>
  <c r="N53" i="16"/>
  <c r="M54" i="16"/>
  <c r="N54" i="16"/>
  <c r="M55" i="16"/>
  <c r="N55" i="16"/>
  <c r="M56" i="16"/>
  <c r="N56" i="16"/>
  <c r="M57" i="16"/>
  <c r="N57" i="16"/>
  <c r="BA1" i="9" l="1"/>
  <c r="B208" i="9" l="1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S7" i="14" l="1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S82" i="14"/>
  <c r="S83" i="14"/>
  <c r="S84" i="14"/>
  <c r="S85" i="14"/>
  <c r="S86" i="14"/>
  <c r="S87" i="14"/>
  <c r="S88" i="14"/>
  <c r="S89" i="14"/>
  <c r="S90" i="14"/>
  <c r="S91" i="14"/>
  <c r="S92" i="14"/>
  <c r="S93" i="14"/>
  <c r="S94" i="14"/>
  <c r="S95" i="14"/>
  <c r="S96" i="14"/>
  <c r="S97" i="14"/>
  <c r="S98" i="14"/>
  <c r="S99" i="14"/>
  <c r="S100" i="14"/>
  <c r="S101" i="14"/>
  <c r="S102" i="14"/>
  <c r="S103" i="14"/>
  <c r="S104" i="14"/>
  <c r="S105" i="14"/>
  <c r="S106" i="14"/>
  <c r="S107" i="14"/>
  <c r="S108" i="14"/>
  <c r="S109" i="14"/>
  <c r="S110" i="14"/>
  <c r="S111" i="14"/>
  <c r="S112" i="14"/>
  <c r="S113" i="14"/>
  <c r="S114" i="14"/>
  <c r="S115" i="14"/>
  <c r="S116" i="14"/>
  <c r="S117" i="14"/>
  <c r="S118" i="14"/>
  <c r="S119" i="14"/>
  <c r="S120" i="14"/>
  <c r="S121" i="14"/>
  <c r="S122" i="14"/>
  <c r="S123" i="14"/>
  <c r="S124" i="14"/>
  <c r="S125" i="14"/>
  <c r="S126" i="14"/>
  <c r="S127" i="14"/>
  <c r="S128" i="14"/>
  <c r="S129" i="14"/>
  <c r="S130" i="14"/>
  <c r="S131" i="14"/>
  <c r="K61" i="9" l="1"/>
  <c r="L61" i="9"/>
  <c r="M61" i="9"/>
  <c r="P61" i="9"/>
  <c r="J67" i="9"/>
  <c r="K67" i="9"/>
  <c r="L67" i="9"/>
  <c r="M67" i="9"/>
  <c r="N67" i="9"/>
  <c r="O67" i="9"/>
  <c r="P67" i="9"/>
  <c r="Q67" i="9"/>
  <c r="J68" i="9"/>
  <c r="K68" i="9"/>
  <c r="L68" i="9"/>
  <c r="M68" i="9"/>
  <c r="N68" i="9"/>
  <c r="O68" i="9"/>
  <c r="P68" i="9"/>
  <c r="Q68" i="9"/>
  <c r="J69" i="9"/>
  <c r="K69" i="9"/>
  <c r="L69" i="9"/>
  <c r="M69" i="9"/>
  <c r="N69" i="9"/>
  <c r="O69" i="9"/>
  <c r="P69" i="9"/>
  <c r="Q69" i="9"/>
  <c r="J70" i="9"/>
  <c r="K70" i="9"/>
  <c r="L70" i="9"/>
  <c r="M70" i="9"/>
  <c r="N70" i="9"/>
  <c r="O70" i="9"/>
  <c r="P70" i="9"/>
  <c r="Q70" i="9"/>
  <c r="J71" i="9"/>
  <c r="K71" i="9"/>
  <c r="L71" i="9"/>
  <c r="M71" i="9"/>
  <c r="N71" i="9"/>
  <c r="O71" i="9"/>
  <c r="P71" i="9"/>
  <c r="Q71" i="9"/>
  <c r="J72" i="9"/>
  <c r="K72" i="9"/>
  <c r="L72" i="9"/>
  <c r="M72" i="9"/>
  <c r="N72" i="9"/>
  <c r="O72" i="9"/>
  <c r="P72" i="9"/>
  <c r="Q72" i="9"/>
  <c r="J73" i="9"/>
  <c r="K73" i="9"/>
  <c r="L73" i="9"/>
  <c r="M73" i="9"/>
  <c r="N73" i="9"/>
  <c r="O73" i="9"/>
  <c r="P73" i="9"/>
  <c r="Q73" i="9"/>
  <c r="J74" i="9"/>
  <c r="K74" i="9"/>
  <c r="L74" i="9"/>
  <c r="M74" i="9"/>
  <c r="N74" i="9"/>
  <c r="O74" i="9"/>
  <c r="P74" i="9"/>
  <c r="Q74" i="9"/>
  <c r="J75" i="9"/>
  <c r="K75" i="9"/>
  <c r="L75" i="9"/>
  <c r="M75" i="9"/>
  <c r="N75" i="9"/>
  <c r="O75" i="9"/>
  <c r="P75" i="9"/>
  <c r="Q75" i="9"/>
  <c r="J76" i="9"/>
  <c r="K76" i="9"/>
  <c r="L76" i="9"/>
  <c r="M76" i="9"/>
  <c r="N76" i="9"/>
  <c r="O76" i="9"/>
  <c r="P76" i="9"/>
  <c r="Q76" i="9"/>
  <c r="J77" i="9"/>
  <c r="K77" i="9"/>
  <c r="L77" i="9"/>
  <c r="M77" i="9"/>
  <c r="N77" i="9"/>
  <c r="O77" i="9"/>
  <c r="P77" i="9"/>
  <c r="Q77" i="9"/>
  <c r="K79" i="9" l="1"/>
  <c r="K82" i="9" s="1"/>
  <c r="M79" i="9"/>
  <c r="M82" i="9" s="1"/>
  <c r="P79" i="9"/>
  <c r="P82" i="9" s="1"/>
  <c r="L79" i="9"/>
  <c r="L82" i="9" s="1"/>
  <c r="F8" i="16" l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7" i="16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V2" i="16"/>
  <c r="Q2" i="16"/>
  <c r="V2" i="17"/>
  <c r="Q2" i="17"/>
  <c r="S57" i="17" l="1"/>
  <c r="N57" i="17"/>
  <c r="M57" i="17"/>
  <c r="K57" i="17"/>
  <c r="J57" i="17"/>
  <c r="S56" i="17"/>
  <c r="N56" i="17"/>
  <c r="M56" i="17"/>
  <c r="K56" i="17"/>
  <c r="J56" i="17"/>
  <c r="S55" i="17"/>
  <c r="N55" i="17"/>
  <c r="M55" i="17"/>
  <c r="K55" i="17"/>
  <c r="J55" i="17"/>
  <c r="S54" i="17"/>
  <c r="N54" i="17"/>
  <c r="M54" i="17"/>
  <c r="K54" i="17"/>
  <c r="J54" i="17"/>
  <c r="S53" i="17"/>
  <c r="N53" i="17"/>
  <c r="M53" i="17"/>
  <c r="K53" i="17"/>
  <c r="J53" i="17"/>
  <c r="S52" i="17"/>
  <c r="N52" i="17"/>
  <c r="M52" i="17"/>
  <c r="K52" i="17"/>
  <c r="J52" i="17"/>
  <c r="S51" i="17"/>
  <c r="N51" i="17"/>
  <c r="M51" i="17"/>
  <c r="K51" i="17"/>
  <c r="J51" i="17"/>
  <c r="S50" i="17"/>
  <c r="N50" i="17"/>
  <c r="M50" i="17"/>
  <c r="K50" i="17"/>
  <c r="J50" i="17"/>
  <c r="S49" i="17"/>
  <c r="N49" i="17"/>
  <c r="M49" i="17"/>
  <c r="K49" i="17"/>
  <c r="J49" i="17"/>
  <c r="S48" i="17"/>
  <c r="N48" i="17"/>
  <c r="M48" i="17"/>
  <c r="K48" i="17"/>
  <c r="J48" i="17"/>
  <c r="S47" i="17"/>
  <c r="N47" i="17"/>
  <c r="M47" i="17"/>
  <c r="K47" i="17"/>
  <c r="J47" i="17"/>
  <c r="S46" i="17"/>
  <c r="N46" i="17"/>
  <c r="M46" i="17"/>
  <c r="K46" i="17"/>
  <c r="J46" i="17"/>
  <c r="S45" i="17"/>
  <c r="N45" i="17"/>
  <c r="M45" i="17"/>
  <c r="K45" i="17"/>
  <c r="J45" i="17"/>
  <c r="S44" i="17"/>
  <c r="N44" i="17"/>
  <c r="M44" i="17"/>
  <c r="K44" i="17"/>
  <c r="J44" i="17"/>
  <c r="S43" i="17"/>
  <c r="N43" i="17"/>
  <c r="M43" i="17"/>
  <c r="K43" i="17"/>
  <c r="J43" i="17"/>
  <c r="S42" i="17"/>
  <c r="N42" i="17"/>
  <c r="M42" i="17"/>
  <c r="K42" i="17"/>
  <c r="J42" i="17"/>
  <c r="S41" i="17"/>
  <c r="N41" i="17"/>
  <c r="M41" i="17"/>
  <c r="K41" i="17"/>
  <c r="J41" i="17"/>
  <c r="S40" i="17"/>
  <c r="N40" i="17"/>
  <c r="M40" i="17"/>
  <c r="K40" i="17"/>
  <c r="J40" i="17"/>
  <c r="S39" i="17"/>
  <c r="N39" i="17"/>
  <c r="M39" i="17"/>
  <c r="K39" i="17"/>
  <c r="J39" i="17"/>
  <c r="S38" i="17"/>
  <c r="N38" i="17"/>
  <c r="M38" i="17"/>
  <c r="K38" i="17"/>
  <c r="J38" i="17"/>
  <c r="S37" i="17"/>
  <c r="N37" i="17"/>
  <c r="M37" i="17"/>
  <c r="K37" i="17"/>
  <c r="J37" i="17"/>
  <c r="S36" i="17"/>
  <c r="N36" i="17"/>
  <c r="M36" i="17"/>
  <c r="K36" i="17"/>
  <c r="J36" i="17"/>
  <c r="S35" i="17"/>
  <c r="N35" i="17"/>
  <c r="M35" i="17"/>
  <c r="K35" i="17"/>
  <c r="J35" i="17"/>
  <c r="S34" i="17"/>
  <c r="N34" i="17"/>
  <c r="M34" i="17"/>
  <c r="K34" i="17"/>
  <c r="J34" i="17"/>
  <c r="S33" i="17"/>
  <c r="N33" i="17"/>
  <c r="M33" i="17"/>
  <c r="K33" i="17"/>
  <c r="J33" i="17"/>
  <c r="S32" i="17"/>
  <c r="N32" i="17"/>
  <c r="M32" i="17"/>
  <c r="K32" i="17"/>
  <c r="J32" i="17"/>
  <c r="S31" i="17"/>
  <c r="N31" i="17"/>
  <c r="M31" i="17"/>
  <c r="K31" i="17"/>
  <c r="J31" i="17"/>
  <c r="S30" i="17"/>
  <c r="N30" i="17"/>
  <c r="M30" i="17"/>
  <c r="K30" i="17"/>
  <c r="J30" i="17"/>
  <c r="S29" i="17"/>
  <c r="N29" i="17"/>
  <c r="M29" i="17"/>
  <c r="K29" i="17"/>
  <c r="J29" i="17"/>
  <c r="S28" i="17"/>
  <c r="N28" i="17"/>
  <c r="M28" i="17"/>
  <c r="K28" i="17"/>
  <c r="J28" i="17"/>
  <c r="S27" i="17"/>
  <c r="N27" i="17"/>
  <c r="M27" i="17"/>
  <c r="K27" i="17"/>
  <c r="J27" i="17"/>
  <c r="S26" i="17"/>
  <c r="N26" i="17"/>
  <c r="M26" i="17"/>
  <c r="K26" i="17"/>
  <c r="J26" i="17"/>
  <c r="S25" i="17"/>
  <c r="N25" i="17"/>
  <c r="M25" i="17"/>
  <c r="K25" i="17"/>
  <c r="J25" i="17"/>
  <c r="S24" i="17"/>
  <c r="N24" i="17"/>
  <c r="M24" i="17"/>
  <c r="K24" i="17"/>
  <c r="J24" i="17"/>
  <c r="S23" i="17"/>
  <c r="N23" i="17"/>
  <c r="M23" i="17"/>
  <c r="K23" i="17"/>
  <c r="J23" i="17"/>
  <c r="S22" i="17"/>
  <c r="N22" i="17"/>
  <c r="M22" i="17"/>
  <c r="K22" i="17"/>
  <c r="J22" i="17"/>
  <c r="S21" i="17"/>
  <c r="N21" i="17"/>
  <c r="M21" i="17"/>
  <c r="K21" i="17"/>
  <c r="J21" i="17"/>
  <c r="S20" i="17"/>
  <c r="N20" i="17"/>
  <c r="M20" i="17"/>
  <c r="K20" i="17"/>
  <c r="J20" i="17"/>
  <c r="S19" i="17"/>
  <c r="N19" i="17"/>
  <c r="M19" i="17"/>
  <c r="K19" i="17"/>
  <c r="J19" i="17"/>
  <c r="S18" i="17"/>
  <c r="N18" i="17"/>
  <c r="M18" i="17"/>
  <c r="K18" i="17"/>
  <c r="J18" i="17"/>
  <c r="S17" i="17"/>
  <c r="N17" i="17"/>
  <c r="M17" i="17"/>
  <c r="K17" i="17"/>
  <c r="J17" i="17"/>
  <c r="S16" i="17"/>
  <c r="N16" i="17"/>
  <c r="M16" i="17"/>
  <c r="K16" i="17"/>
  <c r="J16" i="17"/>
  <c r="S15" i="17"/>
  <c r="N15" i="17"/>
  <c r="M15" i="17"/>
  <c r="K15" i="17"/>
  <c r="J15" i="17"/>
  <c r="S14" i="17"/>
  <c r="N14" i="17"/>
  <c r="M14" i="17"/>
  <c r="K14" i="17"/>
  <c r="J14" i="17"/>
  <c r="S13" i="17"/>
  <c r="N13" i="17"/>
  <c r="M13" i="17"/>
  <c r="K13" i="17"/>
  <c r="J13" i="17"/>
  <c r="S12" i="17"/>
  <c r="N12" i="17"/>
  <c r="M12" i="17"/>
  <c r="K12" i="17"/>
  <c r="J12" i="17"/>
  <c r="S11" i="17"/>
  <c r="N11" i="17"/>
  <c r="M11" i="17"/>
  <c r="K11" i="17"/>
  <c r="J11" i="17"/>
  <c r="S10" i="17"/>
  <c r="N10" i="17"/>
  <c r="M10" i="17"/>
  <c r="K10" i="17"/>
  <c r="J10" i="17"/>
  <c r="S9" i="17"/>
  <c r="N9" i="17"/>
  <c r="M9" i="17"/>
  <c r="K9" i="17"/>
  <c r="J9" i="17"/>
  <c r="S8" i="17"/>
  <c r="N8" i="17"/>
  <c r="M8" i="17"/>
  <c r="K8" i="17"/>
  <c r="J8" i="17"/>
  <c r="S7" i="17"/>
  <c r="N7" i="17"/>
  <c r="M7" i="17"/>
  <c r="K7" i="17"/>
  <c r="J7" i="17"/>
  <c r="F7" i="17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U1" i="9"/>
  <c r="J7" i="14" l="1"/>
  <c r="K7" i="14"/>
  <c r="V2" i="14" l="1"/>
  <c r="Q2" i="14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S221" i="15" l="1"/>
  <c r="N221" i="15"/>
  <c r="M221" i="15"/>
  <c r="K221" i="15"/>
  <c r="J221" i="15"/>
  <c r="S220" i="15"/>
  <c r="N220" i="15"/>
  <c r="M220" i="15"/>
  <c r="K220" i="15"/>
  <c r="J220" i="15"/>
  <c r="S219" i="15"/>
  <c r="N219" i="15"/>
  <c r="M219" i="15"/>
  <c r="K219" i="15"/>
  <c r="J219" i="15"/>
  <c r="S218" i="15"/>
  <c r="N218" i="15"/>
  <c r="M218" i="15"/>
  <c r="K218" i="15"/>
  <c r="J218" i="15"/>
  <c r="S217" i="15"/>
  <c r="N217" i="15"/>
  <c r="M217" i="15"/>
  <c r="K217" i="15"/>
  <c r="J217" i="15"/>
  <c r="S216" i="15"/>
  <c r="N216" i="15"/>
  <c r="M216" i="15"/>
  <c r="K216" i="15"/>
  <c r="J216" i="15"/>
  <c r="S215" i="15"/>
  <c r="N215" i="15"/>
  <c r="M215" i="15"/>
  <c r="K215" i="15"/>
  <c r="J215" i="15"/>
  <c r="S214" i="15"/>
  <c r="N214" i="15"/>
  <c r="M214" i="15"/>
  <c r="K214" i="15"/>
  <c r="J214" i="15"/>
  <c r="S213" i="15"/>
  <c r="N213" i="15"/>
  <c r="M213" i="15"/>
  <c r="K213" i="15"/>
  <c r="J213" i="15"/>
  <c r="S212" i="15"/>
  <c r="N212" i="15"/>
  <c r="M212" i="15"/>
  <c r="K212" i="15"/>
  <c r="J212" i="15"/>
  <c r="S211" i="15"/>
  <c r="N211" i="15"/>
  <c r="M211" i="15"/>
  <c r="K211" i="15"/>
  <c r="J211" i="15"/>
  <c r="S210" i="15"/>
  <c r="N210" i="15"/>
  <c r="M210" i="15"/>
  <c r="K210" i="15"/>
  <c r="J210" i="15"/>
  <c r="S209" i="15"/>
  <c r="N209" i="15"/>
  <c r="M209" i="15"/>
  <c r="K209" i="15"/>
  <c r="J209" i="15"/>
  <c r="S208" i="15"/>
  <c r="N208" i="15"/>
  <c r="M208" i="15"/>
  <c r="K208" i="15"/>
  <c r="J208" i="15"/>
  <c r="S207" i="15"/>
  <c r="N207" i="15"/>
  <c r="M207" i="15"/>
  <c r="K207" i="15"/>
  <c r="J207" i="15"/>
  <c r="S206" i="15"/>
  <c r="N206" i="15"/>
  <c r="M206" i="15"/>
  <c r="K206" i="15"/>
  <c r="J206" i="15"/>
  <c r="S205" i="15"/>
  <c r="N205" i="15"/>
  <c r="M205" i="15"/>
  <c r="K205" i="15"/>
  <c r="J205" i="15"/>
  <c r="S204" i="15"/>
  <c r="N204" i="15"/>
  <c r="M204" i="15"/>
  <c r="K204" i="15"/>
  <c r="J204" i="15"/>
  <c r="S203" i="15"/>
  <c r="N203" i="15"/>
  <c r="M203" i="15"/>
  <c r="K203" i="15"/>
  <c r="J203" i="15"/>
  <c r="S202" i="15"/>
  <c r="N202" i="15"/>
  <c r="M202" i="15"/>
  <c r="K202" i="15"/>
  <c r="J202" i="15"/>
  <c r="S201" i="15"/>
  <c r="N201" i="15"/>
  <c r="M201" i="15"/>
  <c r="K201" i="15"/>
  <c r="J201" i="15"/>
  <c r="S200" i="15"/>
  <c r="N200" i="15"/>
  <c r="M200" i="15"/>
  <c r="K200" i="15"/>
  <c r="J200" i="15"/>
  <c r="S199" i="15"/>
  <c r="N199" i="15"/>
  <c r="M199" i="15"/>
  <c r="K199" i="15"/>
  <c r="J199" i="15"/>
  <c r="S198" i="15"/>
  <c r="N198" i="15"/>
  <c r="M198" i="15"/>
  <c r="K198" i="15"/>
  <c r="J198" i="15"/>
  <c r="S197" i="15"/>
  <c r="N197" i="15"/>
  <c r="M197" i="15"/>
  <c r="K197" i="15"/>
  <c r="J197" i="15"/>
  <c r="S196" i="15"/>
  <c r="N196" i="15"/>
  <c r="M196" i="15"/>
  <c r="K196" i="15"/>
  <c r="J196" i="15"/>
  <c r="S195" i="15"/>
  <c r="N195" i="15"/>
  <c r="M195" i="15"/>
  <c r="K195" i="15"/>
  <c r="J195" i="15"/>
  <c r="S194" i="15"/>
  <c r="N194" i="15"/>
  <c r="M194" i="15"/>
  <c r="K194" i="15"/>
  <c r="J194" i="15"/>
  <c r="S193" i="15"/>
  <c r="N193" i="15"/>
  <c r="M193" i="15"/>
  <c r="K193" i="15"/>
  <c r="J193" i="15"/>
  <c r="S192" i="15"/>
  <c r="N192" i="15"/>
  <c r="M192" i="15"/>
  <c r="K192" i="15"/>
  <c r="J192" i="15"/>
  <c r="S191" i="15"/>
  <c r="N191" i="15"/>
  <c r="M191" i="15"/>
  <c r="K191" i="15"/>
  <c r="J191" i="15"/>
  <c r="S190" i="15"/>
  <c r="N190" i="15"/>
  <c r="M190" i="15"/>
  <c r="K190" i="15"/>
  <c r="J190" i="15"/>
  <c r="S189" i="15"/>
  <c r="N189" i="15"/>
  <c r="M189" i="15"/>
  <c r="K189" i="15"/>
  <c r="J189" i="15"/>
  <c r="S188" i="15"/>
  <c r="N188" i="15"/>
  <c r="M188" i="15"/>
  <c r="K188" i="15"/>
  <c r="J188" i="15"/>
  <c r="S187" i="15"/>
  <c r="N187" i="15"/>
  <c r="M187" i="15"/>
  <c r="K187" i="15"/>
  <c r="J187" i="15"/>
  <c r="S186" i="15"/>
  <c r="N186" i="15"/>
  <c r="M186" i="15"/>
  <c r="K186" i="15"/>
  <c r="J186" i="15"/>
  <c r="S185" i="15"/>
  <c r="N185" i="15"/>
  <c r="M185" i="15"/>
  <c r="K185" i="15"/>
  <c r="J185" i="15"/>
  <c r="S184" i="15"/>
  <c r="N184" i="15"/>
  <c r="M184" i="15"/>
  <c r="K184" i="15"/>
  <c r="J184" i="15"/>
  <c r="S183" i="15"/>
  <c r="N183" i="15"/>
  <c r="M183" i="15"/>
  <c r="K183" i="15"/>
  <c r="J183" i="15"/>
  <c r="S182" i="15"/>
  <c r="N182" i="15"/>
  <c r="M182" i="15"/>
  <c r="K182" i="15"/>
  <c r="J182" i="15"/>
  <c r="S181" i="15"/>
  <c r="N181" i="15"/>
  <c r="M181" i="15"/>
  <c r="K181" i="15"/>
  <c r="J181" i="15"/>
  <c r="S180" i="15"/>
  <c r="N180" i="15"/>
  <c r="M180" i="15"/>
  <c r="K180" i="15"/>
  <c r="J180" i="15"/>
  <c r="S179" i="15"/>
  <c r="N179" i="15"/>
  <c r="M179" i="15"/>
  <c r="K179" i="15"/>
  <c r="J179" i="15"/>
  <c r="S178" i="15"/>
  <c r="N178" i="15"/>
  <c r="M178" i="15"/>
  <c r="K178" i="15"/>
  <c r="J178" i="15"/>
  <c r="S177" i="15"/>
  <c r="N177" i="15"/>
  <c r="M177" i="15"/>
  <c r="K177" i="15"/>
  <c r="J177" i="15"/>
  <c r="S176" i="15"/>
  <c r="N176" i="15"/>
  <c r="M176" i="15"/>
  <c r="K176" i="15"/>
  <c r="J176" i="15"/>
  <c r="S175" i="15"/>
  <c r="N175" i="15"/>
  <c r="M175" i="15"/>
  <c r="K175" i="15"/>
  <c r="J175" i="15"/>
  <c r="S174" i="15"/>
  <c r="N174" i="15"/>
  <c r="M174" i="15"/>
  <c r="K174" i="15"/>
  <c r="J174" i="15"/>
  <c r="S173" i="15"/>
  <c r="N173" i="15"/>
  <c r="M173" i="15"/>
  <c r="K173" i="15"/>
  <c r="J173" i="15"/>
  <c r="S172" i="15"/>
  <c r="N172" i="15"/>
  <c r="M172" i="15"/>
  <c r="K172" i="15"/>
  <c r="J172" i="15"/>
  <c r="S171" i="15"/>
  <c r="N171" i="15"/>
  <c r="M171" i="15"/>
  <c r="K171" i="15"/>
  <c r="J171" i="15"/>
  <c r="S170" i="15"/>
  <c r="N170" i="15"/>
  <c r="M170" i="15"/>
  <c r="K170" i="15"/>
  <c r="J170" i="15"/>
  <c r="S169" i="15"/>
  <c r="N169" i="15"/>
  <c r="M169" i="15"/>
  <c r="K169" i="15"/>
  <c r="J169" i="15"/>
  <c r="S168" i="15"/>
  <c r="N168" i="15"/>
  <c r="M168" i="15"/>
  <c r="K168" i="15"/>
  <c r="J168" i="15"/>
  <c r="S167" i="15"/>
  <c r="N167" i="15"/>
  <c r="M167" i="15"/>
  <c r="K167" i="15"/>
  <c r="J167" i="15"/>
  <c r="S166" i="15"/>
  <c r="N166" i="15"/>
  <c r="M166" i="15"/>
  <c r="K166" i="15"/>
  <c r="J166" i="15"/>
  <c r="S165" i="15"/>
  <c r="N165" i="15"/>
  <c r="M165" i="15"/>
  <c r="K165" i="15"/>
  <c r="J165" i="15"/>
  <c r="S164" i="15"/>
  <c r="N164" i="15"/>
  <c r="M164" i="15"/>
  <c r="K164" i="15"/>
  <c r="J164" i="15"/>
  <c r="S163" i="15"/>
  <c r="N163" i="15"/>
  <c r="M163" i="15"/>
  <c r="K163" i="15"/>
  <c r="J163" i="15"/>
  <c r="S162" i="15"/>
  <c r="N162" i="15"/>
  <c r="M162" i="15"/>
  <c r="K162" i="15"/>
  <c r="J162" i="15"/>
  <c r="S161" i="15"/>
  <c r="N161" i="15"/>
  <c r="M161" i="15"/>
  <c r="K161" i="15"/>
  <c r="J161" i="15"/>
  <c r="S160" i="15"/>
  <c r="N160" i="15"/>
  <c r="M160" i="15"/>
  <c r="K160" i="15"/>
  <c r="J160" i="15"/>
  <c r="S159" i="15"/>
  <c r="N159" i="15"/>
  <c r="M159" i="15"/>
  <c r="K159" i="15"/>
  <c r="J159" i="15"/>
  <c r="S158" i="15"/>
  <c r="N158" i="15"/>
  <c r="M158" i="15"/>
  <c r="K158" i="15"/>
  <c r="J158" i="15"/>
  <c r="S157" i="15"/>
  <c r="N157" i="15"/>
  <c r="M157" i="15"/>
  <c r="K157" i="15"/>
  <c r="J157" i="15"/>
  <c r="S156" i="15"/>
  <c r="N156" i="15"/>
  <c r="M156" i="15"/>
  <c r="K156" i="15"/>
  <c r="J156" i="15"/>
  <c r="S155" i="15"/>
  <c r="N155" i="15"/>
  <c r="M155" i="15"/>
  <c r="K155" i="15"/>
  <c r="J155" i="15"/>
  <c r="S154" i="15"/>
  <c r="N154" i="15"/>
  <c r="M154" i="15"/>
  <c r="K154" i="15"/>
  <c r="J154" i="15"/>
  <c r="S153" i="15"/>
  <c r="N153" i="15"/>
  <c r="M153" i="15"/>
  <c r="K153" i="15"/>
  <c r="J153" i="15"/>
  <c r="S152" i="15"/>
  <c r="N152" i="15"/>
  <c r="M152" i="15"/>
  <c r="K152" i="15"/>
  <c r="J152" i="15"/>
  <c r="S151" i="15"/>
  <c r="N151" i="15"/>
  <c r="M151" i="15"/>
  <c r="K151" i="15"/>
  <c r="J151" i="15"/>
  <c r="S150" i="15"/>
  <c r="N150" i="15"/>
  <c r="M150" i="15"/>
  <c r="K150" i="15"/>
  <c r="J150" i="15"/>
  <c r="S149" i="15"/>
  <c r="N149" i="15"/>
  <c r="M149" i="15"/>
  <c r="K149" i="15"/>
  <c r="J149" i="15"/>
  <c r="S148" i="15"/>
  <c r="N148" i="15"/>
  <c r="M148" i="15"/>
  <c r="K148" i="15"/>
  <c r="J148" i="15"/>
  <c r="S147" i="15"/>
  <c r="N147" i="15"/>
  <c r="M147" i="15"/>
  <c r="K147" i="15"/>
  <c r="J147" i="15"/>
  <c r="S146" i="15"/>
  <c r="N146" i="15"/>
  <c r="M146" i="15"/>
  <c r="K146" i="15"/>
  <c r="J146" i="15"/>
  <c r="S145" i="15"/>
  <c r="N145" i="15"/>
  <c r="M145" i="15"/>
  <c r="K145" i="15"/>
  <c r="J145" i="15"/>
  <c r="S144" i="15"/>
  <c r="N144" i="15"/>
  <c r="M144" i="15"/>
  <c r="K144" i="15"/>
  <c r="J144" i="15"/>
  <c r="S143" i="15"/>
  <c r="N143" i="15"/>
  <c r="M143" i="15"/>
  <c r="K143" i="15"/>
  <c r="J143" i="15"/>
  <c r="S142" i="15"/>
  <c r="N142" i="15"/>
  <c r="M142" i="15"/>
  <c r="K142" i="15"/>
  <c r="J142" i="15"/>
  <c r="S141" i="15"/>
  <c r="N141" i="15"/>
  <c r="M141" i="15"/>
  <c r="K141" i="15"/>
  <c r="J141" i="15"/>
  <c r="S140" i="15"/>
  <c r="N140" i="15"/>
  <c r="M140" i="15"/>
  <c r="K140" i="15"/>
  <c r="J140" i="15"/>
  <c r="S139" i="15"/>
  <c r="N139" i="15"/>
  <c r="M139" i="15"/>
  <c r="K139" i="15"/>
  <c r="J139" i="15"/>
  <c r="S138" i="15"/>
  <c r="N138" i="15"/>
  <c r="M138" i="15"/>
  <c r="K138" i="15"/>
  <c r="J138" i="15"/>
  <c r="S137" i="15"/>
  <c r="N137" i="15"/>
  <c r="M137" i="15"/>
  <c r="K137" i="15"/>
  <c r="J137" i="15"/>
  <c r="S136" i="15"/>
  <c r="N136" i="15"/>
  <c r="M136" i="15"/>
  <c r="K136" i="15"/>
  <c r="J136" i="15"/>
  <c r="S135" i="15"/>
  <c r="N135" i="15"/>
  <c r="M135" i="15"/>
  <c r="K135" i="15"/>
  <c r="J135" i="15"/>
  <c r="S134" i="15"/>
  <c r="N134" i="15"/>
  <c r="M134" i="15"/>
  <c r="K134" i="15"/>
  <c r="J134" i="15"/>
  <c r="S133" i="15"/>
  <c r="N133" i="15"/>
  <c r="M133" i="15"/>
  <c r="K133" i="15"/>
  <c r="J133" i="15"/>
  <c r="S132" i="15"/>
  <c r="N132" i="15"/>
  <c r="M132" i="15"/>
  <c r="K132" i="15"/>
  <c r="J132" i="15"/>
  <c r="S131" i="15"/>
  <c r="N131" i="15"/>
  <c r="M131" i="15"/>
  <c r="K131" i="15"/>
  <c r="J131" i="15"/>
  <c r="S130" i="15"/>
  <c r="N130" i="15"/>
  <c r="M130" i="15"/>
  <c r="K130" i="15"/>
  <c r="J130" i="15"/>
  <c r="S129" i="15"/>
  <c r="N129" i="15"/>
  <c r="M129" i="15"/>
  <c r="K129" i="15"/>
  <c r="J129" i="15"/>
  <c r="S128" i="15"/>
  <c r="N128" i="15"/>
  <c r="M128" i="15"/>
  <c r="K128" i="15"/>
  <c r="J128" i="15"/>
  <c r="S127" i="15"/>
  <c r="N127" i="15"/>
  <c r="M127" i="15"/>
  <c r="K127" i="15"/>
  <c r="J127" i="15"/>
  <c r="S126" i="15"/>
  <c r="N126" i="15"/>
  <c r="M126" i="15"/>
  <c r="K126" i="15"/>
  <c r="J126" i="15"/>
  <c r="S125" i="15"/>
  <c r="N125" i="15"/>
  <c r="M125" i="15"/>
  <c r="K125" i="15"/>
  <c r="J125" i="15"/>
  <c r="S124" i="15"/>
  <c r="N124" i="15"/>
  <c r="M124" i="15"/>
  <c r="K124" i="15"/>
  <c r="J124" i="15"/>
  <c r="S123" i="15"/>
  <c r="N123" i="15"/>
  <c r="M123" i="15"/>
  <c r="K123" i="15"/>
  <c r="J123" i="15"/>
  <c r="S122" i="15"/>
  <c r="N122" i="15"/>
  <c r="M122" i="15"/>
  <c r="K122" i="15"/>
  <c r="J122" i="15"/>
  <c r="S121" i="15"/>
  <c r="N121" i="15"/>
  <c r="M121" i="15"/>
  <c r="K121" i="15"/>
  <c r="J121" i="15"/>
  <c r="S120" i="15"/>
  <c r="N120" i="15"/>
  <c r="M120" i="15"/>
  <c r="K120" i="15"/>
  <c r="J120" i="15"/>
  <c r="S119" i="15"/>
  <c r="N119" i="15"/>
  <c r="M119" i="15"/>
  <c r="K119" i="15"/>
  <c r="J119" i="15"/>
  <c r="S118" i="15"/>
  <c r="N118" i="15"/>
  <c r="M118" i="15"/>
  <c r="K118" i="15"/>
  <c r="J118" i="15"/>
  <c r="S117" i="15"/>
  <c r="N117" i="15"/>
  <c r="M117" i="15"/>
  <c r="K117" i="15"/>
  <c r="J117" i="15"/>
  <c r="S116" i="15"/>
  <c r="N116" i="15"/>
  <c r="M116" i="15"/>
  <c r="K116" i="15"/>
  <c r="J116" i="15"/>
  <c r="S115" i="15"/>
  <c r="N115" i="15"/>
  <c r="M115" i="15"/>
  <c r="K115" i="15"/>
  <c r="J115" i="15"/>
  <c r="S114" i="15"/>
  <c r="N114" i="15"/>
  <c r="M114" i="15"/>
  <c r="K114" i="15"/>
  <c r="J114" i="15"/>
  <c r="S113" i="15"/>
  <c r="N113" i="15"/>
  <c r="M113" i="15"/>
  <c r="K113" i="15"/>
  <c r="J113" i="15"/>
  <c r="S112" i="15"/>
  <c r="N112" i="15"/>
  <c r="M112" i="15"/>
  <c r="K112" i="15"/>
  <c r="J112" i="15"/>
  <c r="S111" i="15"/>
  <c r="N111" i="15"/>
  <c r="M111" i="15"/>
  <c r="K111" i="15"/>
  <c r="J111" i="15"/>
  <c r="S110" i="15"/>
  <c r="N110" i="15"/>
  <c r="M110" i="15"/>
  <c r="K110" i="15"/>
  <c r="J110" i="15"/>
  <c r="S109" i="15"/>
  <c r="N109" i="15"/>
  <c r="M109" i="15"/>
  <c r="K109" i="15"/>
  <c r="J109" i="15"/>
  <c r="S108" i="15"/>
  <c r="N108" i="15"/>
  <c r="M108" i="15"/>
  <c r="K108" i="15"/>
  <c r="J108" i="15"/>
  <c r="S107" i="15"/>
  <c r="N107" i="15"/>
  <c r="M107" i="15"/>
  <c r="K107" i="15"/>
  <c r="J107" i="15"/>
  <c r="S106" i="15"/>
  <c r="N106" i="15"/>
  <c r="M106" i="15"/>
  <c r="K106" i="15"/>
  <c r="J106" i="15"/>
  <c r="S105" i="15"/>
  <c r="N105" i="15"/>
  <c r="M105" i="15"/>
  <c r="K105" i="15"/>
  <c r="J105" i="15"/>
  <c r="S104" i="15"/>
  <c r="N104" i="15"/>
  <c r="M104" i="15"/>
  <c r="K104" i="15"/>
  <c r="J104" i="15"/>
  <c r="S103" i="15"/>
  <c r="N103" i="15"/>
  <c r="M103" i="15"/>
  <c r="K103" i="15"/>
  <c r="J103" i="15"/>
  <c r="S102" i="15"/>
  <c r="N102" i="15"/>
  <c r="M102" i="15"/>
  <c r="K102" i="15"/>
  <c r="J102" i="15"/>
  <c r="S101" i="15"/>
  <c r="N101" i="15"/>
  <c r="M101" i="15"/>
  <c r="K101" i="15"/>
  <c r="J101" i="15"/>
  <c r="S100" i="15"/>
  <c r="N100" i="15"/>
  <c r="M100" i="15"/>
  <c r="K100" i="15"/>
  <c r="J100" i="15"/>
  <c r="S99" i="15"/>
  <c r="N99" i="15"/>
  <c r="M99" i="15"/>
  <c r="K99" i="15"/>
  <c r="J99" i="15"/>
  <c r="S98" i="15"/>
  <c r="N98" i="15"/>
  <c r="M98" i="15"/>
  <c r="K98" i="15"/>
  <c r="J98" i="15"/>
  <c r="S97" i="15"/>
  <c r="N97" i="15"/>
  <c r="M97" i="15"/>
  <c r="K97" i="15"/>
  <c r="J97" i="15"/>
  <c r="S96" i="15"/>
  <c r="N96" i="15"/>
  <c r="M96" i="15"/>
  <c r="K96" i="15"/>
  <c r="J96" i="15"/>
  <c r="S95" i="15"/>
  <c r="N95" i="15"/>
  <c r="M95" i="15"/>
  <c r="K95" i="15"/>
  <c r="J95" i="15"/>
  <c r="S94" i="15"/>
  <c r="N94" i="15"/>
  <c r="M94" i="15"/>
  <c r="K94" i="15"/>
  <c r="J94" i="15"/>
  <c r="S93" i="15"/>
  <c r="N93" i="15"/>
  <c r="M93" i="15"/>
  <c r="K93" i="15"/>
  <c r="J93" i="15"/>
  <c r="S92" i="15"/>
  <c r="N92" i="15"/>
  <c r="M92" i="15"/>
  <c r="K92" i="15"/>
  <c r="J92" i="15"/>
  <c r="S91" i="15"/>
  <c r="N91" i="15"/>
  <c r="M91" i="15"/>
  <c r="K91" i="15"/>
  <c r="J91" i="15"/>
  <c r="S90" i="15"/>
  <c r="N90" i="15"/>
  <c r="M90" i="15"/>
  <c r="K90" i="15"/>
  <c r="J90" i="15"/>
  <c r="S89" i="15"/>
  <c r="N89" i="15"/>
  <c r="M89" i="15"/>
  <c r="K89" i="15"/>
  <c r="J89" i="15"/>
  <c r="S88" i="15"/>
  <c r="N88" i="15"/>
  <c r="M88" i="15"/>
  <c r="K88" i="15"/>
  <c r="J88" i="15"/>
  <c r="S87" i="15"/>
  <c r="N87" i="15"/>
  <c r="M87" i="15"/>
  <c r="K87" i="15"/>
  <c r="J87" i="15"/>
  <c r="S86" i="15"/>
  <c r="N86" i="15"/>
  <c r="M86" i="15"/>
  <c r="K86" i="15"/>
  <c r="J86" i="15"/>
  <c r="S85" i="15"/>
  <c r="N85" i="15"/>
  <c r="M85" i="15"/>
  <c r="K85" i="15"/>
  <c r="J85" i="15"/>
  <c r="S84" i="15"/>
  <c r="N84" i="15"/>
  <c r="M84" i="15"/>
  <c r="K84" i="15"/>
  <c r="J84" i="15"/>
  <c r="S83" i="15"/>
  <c r="N83" i="15"/>
  <c r="M83" i="15"/>
  <c r="K83" i="15"/>
  <c r="J83" i="15"/>
  <c r="S82" i="15"/>
  <c r="N82" i="15"/>
  <c r="M82" i="15"/>
  <c r="K82" i="15"/>
  <c r="J82" i="15"/>
  <c r="S81" i="15"/>
  <c r="N81" i="15"/>
  <c r="M81" i="15"/>
  <c r="K81" i="15"/>
  <c r="J81" i="15"/>
  <c r="S80" i="15"/>
  <c r="N80" i="15"/>
  <c r="M80" i="15"/>
  <c r="K80" i="15"/>
  <c r="J80" i="15"/>
  <c r="S79" i="15"/>
  <c r="N79" i="15"/>
  <c r="M79" i="15"/>
  <c r="K79" i="15"/>
  <c r="J79" i="15"/>
  <c r="S78" i="15"/>
  <c r="N78" i="15"/>
  <c r="M78" i="15"/>
  <c r="K78" i="15"/>
  <c r="J78" i="15"/>
  <c r="S77" i="15"/>
  <c r="N77" i="15"/>
  <c r="M77" i="15"/>
  <c r="K77" i="15"/>
  <c r="J77" i="15"/>
  <c r="S76" i="15"/>
  <c r="N76" i="15"/>
  <c r="M76" i="15"/>
  <c r="K76" i="15"/>
  <c r="J76" i="15"/>
  <c r="S75" i="15"/>
  <c r="N75" i="15"/>
  <c r="M75" i="15"/>
  <c r="K75" i="15"/>
  <c r="J75" i="15"/>
  <c r="S74" i="15"/>
  <c r="N74" i="15"/>
  <c r="M74" i="15"/>
  <c r="K74" i="15"/>
  <c r="J74" i="15"/>
  <c r="S73" i="15"/>
  <c r="N73" i="15"/>
  <c r="M73" i="15"/>
  <c r="K73" i="15"/>
  <c r="J73" i="15"/>
  <c r="S72" i="15"/>
  <c r="N72" i="15"/>
  <c r="M72" i="15"/>
  <c r="K72" i="15"/>
  <c r="J72" i="15"/>
  <c r="S71" i="15"/>
  <c r="N71" i="15"/>
  <c r="M71" i="15"/>
  <c r="K71" i="15"/>
  <c r="J71" i="15"/>
  <c r="S70" i="15"/>
  <c r="N70" i="15"/>
  <c r="M70" i="15"/>
  <c r="K70" i="15"/>
  <c r="J70" i="15"/>
  <c r="S69" i="15"/>
  <c r="N69" i="15"/>
  <c r="M69" i="15"/>
  <c r="K69" i="15"/>
  <c r="J69" i="15"/>
  <c r="S68" i="15"/>
  <c r="N68" i="15"/>
  <c r="M68" i="15"/>
  <c r="K68" i="15"/>
  <c r="J68" i="15"/>
  <c r="S67" i="15"/>
  <c r="N67" i="15"/>
  <c r="M67" i="15"/>
  <c r="K67" i="15"/>
  <c r="J67" i="15"/>
  <c r="S66" i="15"/>
  <c r="N66" i="15"/>
  <c r="M66" i="15"/>
  <c r="K66" i="15"/>
  <c r="J66" i="15"/>
  <c r="S65" i="15"/>
  <c r="N65" i="15"/>
  <c r="M65" i="15"/>
  <c r="K65" i="15"/>
  <c r="J65" i="15"/>
  <c r="S64" i="15"/>
  <c r="N64" i="15"/>
  <c r="M64" i="15"/>
  <c r="K64" i="15"/>
  <c r="J64" i="15"/>
  <c r="S63" i="15"/>
  <c r="N63" i="15"/>
  <c r="M63" i="15"/>
  <c r="K63" i="15"/>
  <c r="J63" i="15"/>
  <c r="S62" i="15"/>
  <c r="N62" i="15"/>
  <c r="M62" i="15"/>
  <c r="K62" i="15"/>
  <c r="J62" i="15"/>
  <c r="S61" i="15"/>
  <c r="N61" i="15"/>
  <c r="M61" i="15"/>
  <c r="K61" i="15"/>
  <c r="J61" i="15"/>
  <c r="S60" i="15"/>
  <c r="N60" i="15"/>
  <c r="M60" i="15"/>
  <c r="K60" i="15"/>
  <c r="J60" i="15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S59" i="15"/>
  <c r="N59" i="15"/>
  <c r="M59" i="15"/>
  <c r="K59" i="15"/>
  <c r="J59" i="15"/>
  <c r="B59" i="15"/>
  <c r="S58" i="15"/>
  <c r="N58" i="15"/>
  <c r="M58" i="15"/>
  <c r="K58" i="15"/>
  <c r="J58" i="15"/>
  <c r="S57" i="15"/>
  <c r="N57" i="15"/>
  <c r="M57" i="15"/>
  <c r="K57" i="15"/>
  <c r="J57" i="15"/>
  <c r="S56" i="15"/>
  <c r="N56" i="15"/>
  <c r="M56" i="15"/>
  <c r="K56" i="15"/>
  <c r="J56" i="15"/>
  <c r="S55" i="15"/>
  <c r="N55" i="15"/>
  <c r="M55" i="15"/>
  <c r="K55" i="15"/>
  <c r="J55" i="15"/>
  <c r="S54" i="15"/>
  <c r="N54" i="15"/>
  <c r="M54" i="15"/>
  <c r="K54" i="15"/>
  <c r="J54" i="15"/>
  <c r="S53" i="15"/>
  <c r="N53" i="15"/>
  <c r="M53" i="15"/>
  <c r="K53" i="15"/>
  <c r="J53" i="15"/>
  <c r="S52" i="15"/>
  <c r="N52" i="15"/>
  <c r="M52" i="15"/>
  <c r="K52" i="15"/>
  <c r="J52" i="15"/>
  <c r="S51" i="15"/>
  <c r="N51" i="15"/>
  <c r="M51" i="15"/>
  <c r="K51" i="15"/>
  <c r="J51" i="15"/>
  <c r="S50" i="15"/>
  <c r="N50" i="15"/>
  <c r="M50" i="15"/>
  <c r="K50" i="15"/>
  <c r="J50" i="15"/>
  <c r="S49" i="15"/>
  <c r="N49" i="15"/>
  <c r="M49" i="15"/>
  <c r="K49" i="15"/>
  <c r="J49" i="15"/>
  <c r="S48" i="15"/>
  <c r="N48" i="15"/>
  <c r="M48" i="15"/>
  <c r="K48" i="15"/>
  <c r="J48" i="15"/>
  <c r="S47" i="15"/>
  <c r="N47" i="15"/>
  <c r="M47" i="15"/>
  <c r="K47" i="15"/>
  <c r="J47" i="15"/>
  <c r="S46" i="15"/>
  <c r="N46" i="15"/>
  <c r="M46" i="15"/>
  <c r="K46" i="15"/>
  <c r="J46" i="15"/>
  <c r="S45" i="15"/>
  <c r="N45" i="15"/>
  <c r="M45" i="15"/>
  <c r="K45" i="15"/>
  <c r="J45" i="15"/>
  <c r="S44" i="15"/>
  <c r="N44" i="15"/>
  <c r="M44" i="15"/>
  <c r="K44" i="15"/>
  <c r="J44" i="15"/>
  <c r="S43" i="15"/>
  <c r="N43" i="15"/>
  <c r="M43" i="15"/>
  <c r="K43" i="15"/>
  <c r="J43" i="15"/>
  <c r="S42" i="15"/>
  <c r="N42" i="15"/>
  <c r="M42" i="15"/>
  <c r="K42" i="15"/>
  <c r="J42" i="15"/>
  <c r="S41" i="15"/>
  <c r="N41" i="15"/>
  <c r="M41" i="15"/>
  <c r="K41" i="15"/>
  <c r="J41" i="15"/>
  <c r="S40" i="15"/>
  <c r="N40" i="15"/>
  <c r="M40" i="15"/>
  <c r="K40" i="15"/>
  <c r="J40" i="15"/>
  <c r="S39" i="15"/>
  <c r="N39" i="15"/>
  <c r="M39" i="15"/>
  <c r="K39" i="15"/>
  <c r="J39" i="15"/>
  <c r="S38" i="15"/>
  <c r="N38" i="15"/>
  <c r="M38" i="15"/>
  <c r="K38" i="15"/>
  <c r="J38" i="15"/>
  <c r="S37" i="15"/>
  <c r="N37" i="15"/>
  <c r="M37" i="15"/>
  <c r="K37" i="15"/>
  <c r="J37" i="15"/>
  <c r="S36" i="15"/>
  <c r="N36" i="15"/>
  <c r="M36" i="15"/>
  <c r="K36" i="15"/>
  <c r="J36" i="15"/>
  <c r="S35" i="15"/>
  <c r="N35" i="15"/>
  <c r="M35" i="15"/>
  <c r="K35" i="15"/>
  <c r="J35" i="15"/>
  <c r="S34" i="15"/>
  <c r="N34" i="15"/>
  <c r="M34" i="15"/>
  <c r="K34" i="15"/>
  <c r="J34" i="15"/>
  <c r="S33" i="15"/>
  <c r="N33" i="15"/>
  <c r="M33" i="15"/>
  <c r="K33" i="15"/>
  <c r="J33" i="15"/>
  <c r="S32" i="15"/>
  <c r="N32" i="15"/>
  <c r="M32" i="15"/>
  <c r="K32" i="15"/>
  <c r="J32" i="15"/>
  <c r="S31" i="15"/>
  <c r="N31" i="15"/>
  <c r="M31" i="15"/>
  <c r="K31" i="15"/>
  <c r="J31" i="15"/>
  <c r="S30" i="15"/>
  <c r="N30" i="15"/>
  <c r="M30" i="15"/>
  <c r="K30" i="15"/>
  <c r="J30" i="15"/>
  <c r="S29" i="15"/>
  <c r="N29" i="15"/>
  <c r="M29" i="15"/>
  <c r="K29" i="15"/>
  <c r="J29" i="15"/>
  <c r="S28" i="15"/>
  <c r="N28" i="15"/>
  <c r="M28" i="15"/>
  <c r="K28" i="15"/>
  <c r="J28" i="15"/>
  <c r="S27" i="15"/>
  <c r="N27" i="15"/>
  <c r="M27" i="15"/>
  <c r="K27" i="15"/>
  <c r="J27" i="15"/>
  <c r="S26" i="15"/>
  <c r="N26" i="15"/>
  <c r="M26" i="15"/>
  <c r="K26" i="15"/>
  <c r="J26" i="15"/>
  <c r="S25" i="15"/>
  <c r="N25" i="15"/>
  <c r="M25" i="15"/>
  <c r="K25" i="15"/>
  <c r="J25" i="15"/>
  <c r="S24" i="15"/>
  <c r="N24" i="15"/>
  <c r="M24" i="15"/>
  <c r="K24" i="15"/>
  <c r="J24" i="15"/>
  <c r="S23" i="15"/>
  <c r="N23" i="15"/>
  <c r="M23" i="15"/>
  <c r="K23" i="15"/>
  <c r="J23" i="15"/>
  <c r="S22" i="15"/>
  <c r="N22" i="15"/>
  <c r="M22" i="15"/>
  <c r="K22" i="15"/>
  <c r="J22" i="15"/>
  <c r="S21" i="15"/>
  <c r="N21" i="15"/>
  <c r="M21" i="15"/>
  <c r="K21" i="15"/>
  <c r="J21" i="15"/>
  <c r="S20" i="15"/>
  <c r="N20" i="15"/>
  <c r="M20" i="15"/>
  <c r="K20" i="15"/>
  <c r="J20" i="15"/>
  <c r="S19" i="15"/>
  <c r="N19" i="15"/>
  <c r="M19" i="15"/>
  <c r="K19" i="15"/>
  <c r="J19" i="15"/>
  <c r="S18" i="15"/>
  <c r="N18" i="15"/>
  <c r="M18" i="15"/>
  <c r="K18" i="15"/>
  <c r="J18" i="15"/>
  <c r="S17" i="15"/>
  <c r="N17" i="15"/>
  <c r="M17" i="15"/>
  <c r="K17" i="15"/>
  <c r="J17" i="15"/>
  <c r="S16" i="15"/>
  <c r="N16" i="15"/>
  <c r="M16" i="15"/>
  <c r="K16" i="15"/>
  <c r="J16" i="15"/>
  <c r="S15" i="15"/>
  <c r="N15" i="15"/>
  <c r="M15" i="15"/>
  <c r="K15" i="15"/>
  <c r="J15" i="15"/>
  <c r="S14" i="15"/>
  <c r="N14" i="15"/>
  <c r="M14" i="15"/>
  <c r="K14" i="15"/>
  <c r="J14" i="15"/>
  <c r="S13" i="15"/>
  <c r="N13" i="15"/>
  <c r="M13" i="15"/>
  <c r="K13" i="15"/>
  <c r="J13" i="15"/>
  <c r="S12" i="15"/>
  <c r="N12" i="15"/>
  <c r="M12" i="15"/>
  <c r="K12" i="15"/>
  <c r="J12" i="15"/>
  <c r="S11" i="15"/>
  <c r="N11" i="15"/>
  <c r="M11" i="15"/>
  <c r="K11" i="15"/>
  <c r="J11" i="15"/>
  <c r="S10" i="15"/>
  <c r="N10" i="15"/>
  <c r="M10" i="15"/>
  <c r="K10" i="15"/>
  <c r="J10" i="15"/>
  <c r="S9" i="15"/>
  <c r="N9" i="15"/>
  <c r="M9" i="15"/>
  <c r="K9" i="15"/>
  <c r="J9" i="15"/>
  <c r="S8" i="15"/>
  <c r="N8" i="15"/>
  <c r="M8" i="15"/>
  <c r="K8" i="15"/>
  <c r="J8" i="15"/>
  <c r="F8" i="15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F56" i="15" s="1"/>
  <c r="F57" i="15" s="1"/>
  <c r="F58" i="15" s="1"/>
  <c r="F59" i="15" s="1"/>
  <c r="F6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F111" i="15" s="1"/>
  <c r="F112" i="15" s="1"/>
  <c r="F113" i="15" s="1"/>
  <c r="F114" i="15" s="1"/>
  <c r="F11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  <c r="F144" i="15" s="1"/>
  <c r="F145" i="15" s="1"/>
  <c r="F146" i="15" s="1"/>
  <c r="F147" i="15" s="1"/>
  <c r="F148" i="15" s="1"/>
  <c r="F149" i="15" s="1"/>
  <c r="F150" i="15" s="1"/>
  <c r="F151" i="15" s="1"/>
  <c r="F152" i="15" s="1"/>
  <c r="F153" i="15" s="1"/>
  <c r="F154" i="15" s="1"/>
  <c r="F155" i="15" s="1"/>
  <c r="F156" i="15" s="1"/>
  <c r="F157" i="15" s="1"/>
  <c r="F158" i="15" s="1"/>
  <c r="F159" i="15" s="1"/>
  <c r="F160" i="15" s="1"/>
  <c r="F161" i="15" s="1"/>
  <c r="F162" i="15" s="1"/>
  <c r="F163" i="15" s="1"/>
  <c r="F164" i="15" s="1"/>
  <c r="F165" i="15" s="1"/>
  <c r="F166" i="15" s="1"/>
  <c r="F167" i="15" s="1"/>
  <c r="F168" i="15" s="1"/>
  <c r="F169" i="15" s="1"/>
  <c r="F170" i="15" s="1"/>
  <c r="F171" i="15" s="1"/>
  <c r="F172" i="15" s="1"/>
  <c r="F173" i="15" s="1"/>
  <c r="F174" i="15" s="1"/>
  <c r="F175" i="15" s="1"/>
  <c r="F176" i="15" s="1"/>
  <c r="F177" i="15" s="1"/>
  <c r="F178" i="15" s="1"/>
  <c r="F179" i="15" s="1"/>
  <c r="F180" i="15" s="1"/>
  <c r="F181" i="15" s="1"/>
  <c r="F182" i="15" s="1"/>
  <c r="F183" i="15" s="1"/>
  <c r="F184" i="15" s="1"/>
  <c r="F185" i="15" s="1"/>
  <c r="F186" i="15" s="1"/>
  <c r="F187" i="15" s="1"/>
  <c r="F188" i="15" s="1"/>
  <c r="F189" i="15" s="1"/>
  <c r="F190" i="15" s="1"/>
  <c r="F191" i="15" s="1"/>
  <c r="F192" i="15" s="1"/>
  <c r="F193" i="15" s="1"/>
  <c r="F194" i="15" s="1"/>
  <c r="F195" i="15" s="1"/>
  <c r="F196" i="15" s="1"/>
  <c r="F197" i="15" s="1"/>
  <c r="F198" i="15" s="1"/>
  <c r="F199" i="15" s="1"/>
  <c r="F200" i="15" s="1"/>
  <c r="F201" i="15" s="1"/>
  <c r="F202" i="15" s="1"/>
  <c r="F203" i="15" s="1"/>
  <c r="F204" i="15" s="1"/>
  <c r="F205" i="15" s="1"/>
  <c r="F206" i="15" s="1"/>
  <c r="F207" i="15" s="1"/>
  <c r="F208" i="15" s="1"/>
  <c r="F209" i="15" s="1"/>
  <c r="F210" i="15" s="1"/>
  <c r="F211" i="15" s="1"/>
  <c r="F212" i="15" s="1"/>
  <c r="F213" i="15" s="1"/>
  <c r="F214" i="15" s="1"/>
  <c r="F215" i="15" s="1"/>
  <c r="F216" i="15" s="1"/>
  <c r="F217" i="15" s="1"/>
  <c r="F218" i="15" s="1"/>
  <c r="F219" i="15" s="1"/>
  <c r="F220" i="15" s="1"/>
  <c r="F221" i="15" s="1"/>
  <c r="S7" i="15"/>
  <c r="N7" i="15"/>
  <c r="M7" i="15"/>
  <c r="K7" i="15"/>
  <c r="J7" i="15"/>
  <c r="F7" i="15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9" i="14" l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N7" i="14"/>
  <c r="M7" i="14"/>
  <c r="B8" i="14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7" i="14"/>
  <c r="BK1" i="9" l="1"/>
  <c r="AO1" i="9" l="1"/>
  <c r="I67" i="9" l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Y21" i="9" l="1"/>
  <c r="X21" i="9"/>
  <c r="W21" i="9"/>
  <c r="AN232" i="9" l="1"/>
  <c r="D2" i="2" l="1"/>
  <c r="M1" i="1"/>
  <c r="K65" i="12" l="1"/>
  <c r="J65" i="12"/>
  <c r="I65" i="12"/>
  <c r="H65" i="12"/>
  <c r="G65" i="12"/>
  <c r="F65" i="12"/>
  <c r="E65" i="12"/>
  <c r="U63" i="12"/>
  <c r="T63" i="12"/>
  <c r="S63" i="12"/>
  <c r="R63" i="12"/>
  <c r="Q63" i="12"/>
  <c r="P63" i="12"/>
  <c r="O63" i="12"/>
  <c r="K61" i="12"/>
  <c r="J61" i="12"/>
  <c r="I61" i="12"/>
  <c r="H61" i="12"/>
  <c r="G61" i="12"/>
  <c r="F61" i="12"/>
  <c r="E61" i="12"/>
  <c r="D61" i="12"/>
  <c r="K60" i="12"/>
  <c r="J60" i="12"/>
  <c r="I60" i="12"/>
  <c r="H60" i="12"/>
  <c r="G60" i="12"/>
  <c r="F60" i="12"/>
  <c r="E60" i="12"/>
  <c r="D60" i="12"/>
  <c r="K59" i="12"/>
  <c r="J59" i="12"/>
  <c r="I59" i="12"/>
  <c r="H59" i="12"/>
  <c r="G59" i="12"/>
  <c r="F59" i="12"/>
  <c r="E59" i="12"/>
  <c r="D59" i="12"/>
  <c r="K58" i="12"/>
  <c r="J58" i="12"/>
  <c r="I58" i="12"/>
  <c r="H58" i="12"/>
  <c r="G58" i="12"/>
  <c r="F58" i="12"/>
  <c r="E58" i="12"/>
  <c r="D58" i="12"/>
  <c r="K57" i="12"/>
  <c r="J57" i="12"/>
  <c r="I57" i="12"/>
  <c r="H57" i="12"/>
  <c r="G57" i="12"/>
  <c r="F57" i="12"/>
  <c r="E57" i="12"/>
  <c r="D57" i="12"/>
  <c r="K56" i="12"/>
  <c r="J56" i="12"/>
  <c r="I56" i="12"/>
  <c r="H56" i="12"/>
  <c r="G56" i="12"/>
  <c r="F56" i="12"/>
  <c r="E56" i="12"/>
  <c r="D56" i="12"/>
  <c r="K55" i="12"/>
  <c r="J55" i="12"/>
  <c r="I55" i="12"/>
  <c r="H55" i="12"/>
  <c r="G55" i="12"/>
  <c r="F55" i="12"/>
  <c r="E55" i="12"/>
  <c r="D55" i="12"/>
  <c r="K54" i="12"/>
  <c r="J54" i="12"/>
  <c r="I54" i="12"/>
  <c r="H54" i="12"/>
  <c r="G54" i="12"/>
  <c r="F54" i="12"/>
  <c r="E54" i="12"/>
  <c r="D54" i="12"/>
  <c r="K53" i="12"/>
  <c r="J53" i="12"/>
  <c r="I53" i="12"/>
  <c r="H53" i="12"/>
  <c r="G53" i="12"/>
  <c r="F53" i="12"/>
  <c r="E53" i="12"/>
  <c r="D53" i="12"/>
  <c r="K52" i="12"/>
  <c r="J52" i="12"/>
  <c r="I52" i="12"/>
  <c r="H52" i="12"/>
  <c r="G52" i="12"/>
  <c r="F52" i="12"/>
  <c r="E52" i="12"/>
  <c r="D52" i="12"/>
  <c r="K51" i="12"/>
  <c r="J51" i="12"/>
  <c r="I51" i="12"/>
  <c r="H51" i="12"/>
  <c r="G51" i="12"/>
  <c r="F51" i="12"/>
  <c r="E51" i="12"/>
  <c r="D51" i="12"/>
  <c r="K50" i="12"/>
  <c r="J50" i="12"/>
  <c r="I50" i="12"/>
  <c r="H50" i="12"/>
  <c r="G50" i="12"/>
  <c r="F50" i="12"/>
  <c r="E50" i="12"/>
  <c r="D50" i="12"/>
  <c r="K49" i="12"/>
  <c r="J49" i="12"/>
  <c r="I49" i="12"/>
  <c r="H49" i="12"/>
  <c r="G49" i="12"/>
  <c r="F49" i="12"/>
  <c r="E49" i="12"/>
  <c r="D49" i="12"/>
  <c r="K48" i="12"/>
  <c r="J48" i="12"/>
  <c r="I48" i="12"/>
  <c r="H48" i="12"/>
  <c r="G48" i="12"/>
  <c r="F48" i="12"/>
  <c r="E48" i="12"/>
  <c r="D48" i="12"/>
  <c r="K47" i="12"/>
  <c r="J47" i="12"/>
  <c r="I47" i="12"/>
  <c r="H47" i="12"/>
  <c r="G47" i="12"/>
  <c r="F47" i="12"/>
  <c r="E47" i="12"/>
  <c r="D47" i="12"/>
  <c r="K46" i="12"/>
  <c r="J46" i="12"/>
  <c r="I46" i="12"/>
  <c r="H46" i="12"/>
  <c r="G46" i="12"/>
  <c r="F46" i="12"/>
  <c r="E46" i="12"/>
  <c r="D46" i="12"/>
  <c r="K45" i="12"/>
  <c r="J45" i="12"/>
  <c r="I45" i="12"/>
  <c r="H45" i="12"/>
  <c r="G45" i="12"/>
  <c r="F45" i="12"/>
  <c r="E45" i="12"/>
  <c r="D45" i="12"/>
  <c r="K44" i="12"/>
  <c r="J44" i="12"/>
  <c r="I44" i="12"/>
  <c r="H44" i="12"/>
  <c r="G44" i="12"/>
  <c r="F44" i="12"/>
  <c r="E44" i="12"/>
  <c r="D44" i="12"/>
  <c r="K43" i="12"/>
  <c r="J43" i="12"/>
  <c r="I43" i="12"/>
  <c r="H43" i="12"/>
  <c r="G43" i="12"/>
  <c r="F43" i="12"/>
  <c r="E43" i="12"/>
  <c r="D43" i="12"/>
  <c r="K42" i="12"/>
  <c r="J42" i="12"/>
  <c r="I42" i="12"/>
  <c r="H42" i="12"/>
  <c r="G42" i="12"/>
  <c r="F42" i="12"/>
  <c r="E42" i="12"/>
  <c r="D42" i="12"/>
  <c r="K41" i="12"/>
  <c r="J41" i="12"/>
  <c r="I41" i="12"/>
  <c r="H41" i="12"/>
  <c r="G41" i="12"/>
  <c r="F41" i="12"/>
  <c r="E41" i="12"/>
  <c r="D41" i="12"/>
  <c r="K40" i="12"/>
  <c r="J40" i="12"/>
  <c r="I40" i="12"/>
  <c r="H40" i="12"/>
  <c r="G40" i="12"/>
  <c r="F40" i="12"/>
  <c r="E40" i="12"/>
  <c r="D40" i="12"/>
  <c r="K39" i="12"/>
  <c r="J39" i="12"/>
  <c r="I39" i="12"/>
  <c r="H39" i="12"/>
  <c r="G39" i="12"/>
  <c r="F39" i="12"/>
  <c r="E39" i="12"/>
  <c r="D39" i="12"/>
  <c r="K38" i="12"/>
  <c r="J38" i="12"/>
  <c r="I38" i="12"/>
  <c r="H38" i="12"/>
  <c r="G38" i="12"/>
  <c r="F38" i="12"/>
  <c r="E38" i="12"/>
  <c r="D38" i="12"/>
  <c r="K37" i="12"/>
  <c r="J37" i="12"/>
  <c r="I37" i="12"/>
  <c r="H37" i="12"/>
  <c r="G37" i="12"/>
  <c r="F37" i="12"/>
  <c r="E37" i="12"/>
  <c r="D37" i="12"/>
  <c r="K36" i="12"/>
  <c r="J36" i="12"/>
  <c r="I36" i="12"/>
  <c r="H36" i="12"/>
  <c r="G36" i="12"/>
  <c r="F36" i="12"/>
  <c r="E36" i="12"/>
  <c r="D36" i="12"/>
  <c r="K35" i="12"/>
  <c r="J35" i="12"/>
  <c r="I35" i="12"/>
  <c r="H35" i="12"/>
  <c r="G35" i="12"/>
  <c r="F35" i="12"/>
  <c r="E35" i="12"/>
  <c r="D35" i="12"/>
  <c r="K34" i="12"/>
  <c r="J34" i="12"/>
  <c r="I34" i="12"/>
  <c r="H34" i="12"/>
  <c r="G34" i="12"/>
  <c r="F34" i="12"/>
  <c r="E34" i="12"/>
  <c r="D34" i="12"/>
  <c r="K33" i="12"/>
  <c r="J33" i="12"/>
  <c r="I33" i="12"/>
  <c r="H33" i="12"/>
  <c r="G33" i="12"/>
  <c r="F33" i="12"/>
  <c r="E33" i="12"/>
  <c r="D33" i="12"/>
  <c r="K32" i="12"/>
  <c r="J32" i="12"/>
  <c r="I32" i="12"/>
  <c r="H32" i="12"/>
  <c r="G32" i="12"/>
  <c r="F32" i="12"/>
  <c r="E32" i="12"/>
  <c r="D32" i="12"/>
  <c r="K31" i="12"/>
  <c r="J31" i="12"/>
  <c r="I31" i="12"/>
  <c r="H31" i="12"/>
  <c r="G31" i="12"/>
  <c r="F31" i="12"/>
  <c r="E31" i="12"/>
  <c r="D31" i="12"/>
  <c r="K30" i="12"/>
  <c r="J30" i="12"/>
  <c r="I30" i="12"/>
  <c r="H30" i="12"/>
  <c r="G30" i="12"/>
  <c r="F30" i="12"/>
  <c r="E30" i="12"/>
  <c r="D30" i="12"/>
  <c r="K29" i="12"/>
  <c r="J29" i="12"/>
  <c r="I29" i="12"/>
  <c r="H29" i="12"/>
  <c r="G29" i="12"/>
  <c r="F29" i="12"/>
  <c r="E29" i="12"/>
  <c r="D29" i="12"/>
  <c r="K28" i="12"/>
  <c r="J28" i="12"/>
  <c r="I28" i="12"/>
  <c r="H28" i="12"/>
  <c r="G28" i="12"/>
  <c r="F28" i="12"/>
  <c r="E28" i="12"/>
  <c r="D28" i="12"/>
  <c r="K27" i="12"/>
  <c r="J27" i="12"/>
  <c r="I27" i="12"/>
  <c r="H27" i="12"/>
  <c r="G27" i="12"/>
  <c r="F27" i="12"/>
  <c r="E27" i="12"/>
  <c r="D27" i="12"/>
  <c r="K26" i="12"/>
  <c r="J26" i="12"/>
  <c r="I26" i="12"/>
  <c r="H26" i="12"/>
  <c r="G26" i="12"/>
  <c r="F26" i="12"/>
  <c r="E26" i="12"/>
  <c r="D26" i="12"/>
  <c r="K25" i="12"/>
  <c r="J25" i="12"/>
  <c r="I25" i="12"/>
  <c r="H25" i="12"/>
  <c r="G25" i="12"/>
  <c r="F25" i="12"/>
  <c r="E25" i="12"/>
  <c r="D25" i="12"/>
  <c r="K24" i="12"/>
  <c r="J24" i="12"/>
  <c r="I24" i="12"/>
  <c r="H24" i="12"/>
  <c r="G24" i="12"/>
  <c r="F24" i="12"/>
  <c r="E24" i="12"/>
  <c r="D24" i="12"/>
  <c r="K23" i="12"/>
  <c r="J23" i="12"/>
  <c r="I23" i="12"/>
  <c r="H23" i="12"/>
  <c r="G23" i="12"/>
  <c r="F23" i="12"/>
  <c r="E23" i="12"/>
  <c r="D23" i="12"/>
  <c r="K22" i="12"/>
  <c r="J22" i="12"/>
  <c r="I22" i="12"/>
  <c r="H22" i="12"/>
  <c r="G22" i="12"/>
  <c r="F22" i="12"/>
  <c r="E22" i="12"/>
  <c r="D22" i="12"/>
  <c r="K21" i="12"/>
  <c r="J21" i="12"/>
  <c r="I21" i="12"/>
  <c r="H21" i="12"/>
  <c r="G21" i="12"/>
  <c r="F21" i="12"/>
  <c r="E21" i="12"/>
  <c r="D21" i="12"/>
  <c r="K20" i="12"/>
  <c r="J20" i="12"/>
  <c r="I20" i="12"/>
  <c r="H20" i="12"/>
  <c r="G20" i="12"/>
  <c r="F20" i="12"/>
  <c r="E20" i="12"/>
  <c r="D20" i="12"/>
  <c r="K19" i="12"/>
  <c r="J19" i="12"/>
  <c r="I19" i="12"/>
  <c r="H19" i="12"/>
  <c r="G19" i="12"/>
  <c r="F19" i="12"/>
  <c r="E19" i="12"/>
  <c r="D19" i="12"/>
  <c r="K18" i="12"/>
  <c r="J18" i="12"/>
  <c r="I18" i="12"/>
  <c r="H18" i="12"/>
  <c r="G18" i="12"/>
  <c r="F18" i="12"/>
  <c r="E18" i="12"/>
  <c r="D18" i="12"/>
  <c r="K17" i="12"/>
  <c r="J17" i="12"/>
  <c r="I17" i="12"/>
  <c r="H17" i="12"/>
  <c r="G17" i="12"/>
  <c r="F17" i="12"/>
  <c r="E17" i="12"/>
  <c r="D17" i="12"/>
  <c r="K16" i="12"/>
  <c r="J16" i="12"/>
  <c r="I16" i="12"/>
  <c r="H16" i="12"/>
  <c r="G16" i="12"/>
  <c r="F16" i="12"/>
  <c r="E16" i="12"/>
  <c r="D16" i="12"/>
  <c r="K15" i="12"/>
  <c r="J15" i="12"/>
  <c r="I15" i="12"/>
  <c r="H15" i="12"/>
  <c r="G15" i="12"/>
  <c r="F15" i="12"/>
  <c r="E15" i="12"/>
  <c r="D15" i="12"/>
  <c r="K14" i="12"/>
  <c r="J14" i="12"/>
  <c r="I14" i="12"/>
  <c r="H14" i="12"/>
  <c r="G14" i="12"/>
  <c r="F14" i="12"/>
  <c r="E14" i="12"/>
  <c r="D14" i="12"/>
  <c r="K13" i="12"/>
  <c r="J13" i="12"/>
  <c r="I13" i="12"/>
  <c r="H13" i="12"/>
  <c r="G13" i="12"/>
  <c r="F13" i="12"/>
  <c r="E13" i="12"/>
  <c r="D13" i="12"/>
  <c r="K12" i="12"/>
  <c r="J12" i="12"/>
  <c r="I12" i="12"/>
  <c r="H12" i="12"/>
  <c r="G12" i="12"/>
  <c r="F12" i="12"/>
  <c r="E12" i="12"/>
  <c r="D12" i="12"/>
  <c r="K11" i="12"/>
  <c r="J11" i="12"/>
  <c r="I11" i="12"/>
  <c r="H11" i="12"/>
  <c r="G11" i="12"/>
  <c r="F11" i="12"/>
  <c r="E11" i="12"/>
  <c r="D11" i="12"/>
  <c r="M10" i="12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K10" i="12"/>
  <c r="K63" i="12" s="1"/>
  <c r="J10" i="12"/>
  <c r="I10" i="12"/>
  <c r="H10" i="12"/>
  <c r="H63" i="12" s="1"/>
  <c r="G10" i="12"/>
  <c r="G63" i="12" s="1"/>
  <c r="F10" i="12"/>
  <c r="E10" i="12"/>
  <c r="D10" i="12"/>
  <c r="C10" i="12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K8" i="12"/>
  <c r="J8" i="12"/>
  <c r="I8" i="12"/>
  <c r="H8" i="12"/>
  <c r="G8" i="12"/>
  <c r="F8" i="12"/>
  <c r="E8" i="12"/>
  <c r="E63" i="12" l="1"/>
  <c r="I63" i="12"/>
  <c r="F63" i="12"/>
  <c r="J63" i="12"/>
  <c r="C59" i="5" l="1"/>
  <c r="C60" i="5" s="1"/>
  <c r="C61" i="5" s="1"/>
  <c r="C62" i="5" s="1"/>
  <c r="C63" i="5" s="1"/>
  <c r="C64" i="5" s="1"/>
  <c r="C65" i="5" s="1"/>
  <c r="C66" i="5" s="1"/>
  <c r="C67" i="5" s="1"/>
  <c r="C68" i="5" s="1"/>
  <c r="P1" i="9" l="1"/>
  <c r="U9" i="9" l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S1" i="1" l="1"/>
  <c r="R1" i="1"/>
  <c r="AG9" i="9" l="1"/>
  <c r="AG10" i="9" s="1"/>
  <c r="AG11" i="9" s="1"/>
  <c r="AG12" i="9" s="1"/>
  <c r="AG13" i="9" s="1"/>
  <c r="AG14" i="9" s="1"/>
  <c r="AG15" i="9" s="1"/>
  <c r="AG16" i="9" s="1"/>
  <c r="AG17" i="9" s="1"/>
  <c r="AG18" i="9" s="1"/>
  <c r="AG19" i="9" s="1"/>
  <c r="AG20" i="9" s="1"/>
  <c r="AG21" i="9" s="1"/>
  <c r="AG22" i="9" s="1"/>
  <c r="AG23" i="9" s="1"/>
  <c r="AG24" i="9" s="1"/>
  <c r="AG25" i="9" s="1"/>
  <c r="AG26" i="9" s="1"/>
  <c r="AG27" i="9" s="1"/>
  <c r="AG28" i="9" s="1"/>
  <c r="AG29" i="9" s="1"/>
  <c r="AG30" i="9" s="1"/>
  <c r="AG31" i="9" s="1"/>
  <c r="AG32" i="9" s="1"/>
  <c r="AG33" i="9" s="1"/>
  <c r="AG34" i="9" s="1"/>
  <c r="AG35" i="9" s="1"/>
  <c r="AG36" i="9" s="1"/>
  <c r="AG37" i="9" s="1"/>
  <c r="AG38" i="9" s="1"/>
  <c r="AG39" i="9" s="1"/>
  <c r="AG40" i="9" s="1"/>
  <c r="AG41" i="9" s="1"/>
  <c r="AG42" i="9" s="1"/>
  <c r="AG43" i="9" s="1"/>
  <c r="AG44" i="9" s="1"/>
  <c r="AG45" i="9" s="1"/>
  <c r="AG46" i="9" s="1"/>
  <c r="AG47" i="9" s="1"/>
  <c r="AG48" i="9" s="1"/>
  <c r="AG49" i="9" s="1"/>
  <c r="AG50" i="9" s="1"/>
  <c r="AG51" i="9" s="1"/>
  <c r="AG52" i="9" s="1"/>
  <c r="AG53" i="9" s="1"/>
  <c r="AG54" i="9" s="1"/>
  <c r="AG55" i="9" s="1"/>
  <c r="AG56" i="9" s="1"/>
  <c r="AG59" i="9" s="1"/>
  <c r="AG60" i="9" s="1"/>
  <c r="AG61" i="9" s="1"/>
  <c r="AG62" i="9" s="1"/>
  <c r="AG63" i="9" s="1"/>
  <c r="AG64" i="9" s="1"/>
  <c r="AG65" i="9" s="1"/>
  <c r="AG66" i="9" s="1"/>
  <c r="AG67" i="9" s="1"/>
  <c r="AG68" i="9" s="1"/>
  <c r="AG69" i="9" s="1"/>
  <c r="AG70" i="9" s="1"/>
  <c r="AG71" i="9" s="1"/>
  <c r="AG72" i="9" s="1"/>
  <c r="AG73" i="9" s="1"/>
  <c r="AG74" i="9" s="1"/>
  <c r="AG75" i="9" s="1"/>
  <c r="AG76" i="9" s="1"/>
  <c r="AG77" i="9" s="1"/>
  <c r="AG78" i="9" s="1"/>
  <c r="AG79" i="9" s="1"/>
  <c r="AG80" i="9" s="1"/>
  <c r="AG81" i="9" s="1"/>
  <c r="AG82" i="9" s="1"/>
  <c r="AG83" i="9" s="1"/>
  <c r="AG84" i="9" s="1"/>
  <c r="AG85" i="9" s="1"/>
  <c r="AG86" i="9" s="1"/>
  <c r="AG87" i="9" s="1"/>
  <c r="AG88" i="9" s="1"/>
  <c r="AG89" i="9" s="1"/>
  <c r="AG90" i="9" s="1"/>
  <c r="AG91" i="9" s="1"/>
  <c r="AG92" i="9" s="1"/>
  <c r="AG93" i="9" s="1"/>
  <c r="AG94" i="9" s="1"/>
  <c r="AG95" i="9" s="1"/>
  <c r="AG96" i="9" s="1"/>
  <c r="AG97" i="9" s="1"/>
  <c r="AG98" i="9" s="1"/>
  <c r="AG99" i="9" s="1"/>
  <c r="AG100" i="9" s="1"/>
  <c r="AG101" i="9" s="1"/>
  <c r="AG102" i="9" s="1"/>
  <c r="AG103" i="9" s="1"/>
  <c r="AG104" i="9" s="1"/>
  <c r="AG105" i="9" s="1"/>
  <c r="AG106" i="9" s="1"/>
  <c r="AG107" i="9" s="1"/>
  <c r="AG108" i="9" s="1"/>
  <c r="AG109" i="9" s="1"/>
  <c r="AG110" i="9" s="1"/>
  <c r="AG111" i="9" s="1"/>
  <c r="AG112" i="9" s="1"/>
  <c r="AG113" i="9" s="1"/>
  <c r="AG114" i="9" s="1"/>
  <c r="AG115" i="9" s="1"/>
  <c r="AG116" i="9" s="1"/>
  <c r="AG117" i="9" s="1"/>
  <c r="AG118" i="9" s="1"/>
  <c r="AG119" i="9" s="1"/>
  <c r="AG120" i="9" s="1"/>
  <c r="AG121" i="9" s="1"/>
  <c r="AG122" i="9" s="1"/>
  <c r="AG123" i="9" s="1"/>
  <c r="AG124" i="9" s="1"/>
  <c r="AG125" i="9" s="1"/>
  <c r="AG126" i="9" s="1"/>
  <c r="AG127" i="9" s="1"/>
  <c r="AG128" i="9" s="1"/>
  <c r="AG129" i="9" s="1"/>
  <c r="AG130" i="9" s="1"/>
  <c r="AG131" i="9" s="1"/>
  <c r="AG132" i="9" s="1"/>
  <c r="AG133" i="9" s="1"/>
  <c r="AG134" i="9" s="1"/>
  <c r="AG135" i="9" s="1"/>
  <c r="AG136" i="9" s="1"/>
  <c r="AG137" i="9" s="1"/>
  <c r="AG138" i="9" s="1"/>
  <c r="AG139" i="9" s="1"/>
  <c r="AG140" i="9" s="1"/>
  <c r="AG141" i="9" s="1"/>
  <c r="AG142" i="9" s="1"/>
  <c r="AG143" i="9" s="1"/>
  <c r="AG144" i="9" s="1"/>
  <c r="AG145" i="9" s="1"/>
  <c r="AG146" i="9" s="1"/>
  <c r="AG147" i="9" s="1"/>
  <c r="AG148" i="9" s="1"/>
  <c r="AG149" i="9" s="1"/>
  <c r="AG150" i="9" s="1"/>
  <c r="AG151" i="9" s="1"/>
  <c r="AG152" i="9" s="1"/>
  <c r="AG153" i="9" s="1"/>
  <c r="AG154" i="9" s="1"/>
  <c r="AG155" i="9" s="1"/>
  <c r="AG156" i="9" s="1"/>
  <c r="AG157" i="9" s="1"/>
  <c r="AG158" i="9" s="1"/>
  <c r="AG159" i="9" s="1"/>
  <c r="AG160" i="9" s="1"/>
  <c r="AG161" i="9" s="1"/>
  <c r="AG162" i="9" s="1"/>
  <c r="AG163" i="9" s="1"/>
  <c r="AG164" i="9" s="1"/>
  <c r="AG165" i="9" s="1"/>
  <c r="AG166" i="9" s="1"/>
  <c r="AG167" i="9" s="1"/>
  <c r="AG168" i="9" s="1"/>
  <c r="AG169" i="9" s="1"/>
  <c r="AG170" i="9" s="1"/>
  <c r="AG171" i="9" s="1"/>
  <c r="AG172" i="9" s="1"/>
  <c r="AG173" i="9" s="1"/>
  <c r="AG174" i="9" s="1"/>
  <c r="AG175" i="9" s="1"/>
  <c r="AG176" i="9" s="1"/>
  <c r="AG177" i="9" s="1"/>
  <c r="AG178" i="9" s="1"/>
  <c r="AG179" i="9" s="1"/>
  <c r="AG180" i="9" s="1"/>
  <c r="AG181" i="9" s="1"/>
  <c r="AG182" i="9" s="1"/>
  <c r="AG183" i="9" s="1"/>
  <c r="AG184" i="9" s="1"/>
  <c r="AG185" i="9" s="1"/>
  <c r="AG186" i="9" s="1"/>
  <c r="AG187" i="9" s="1"/>
  <c r="AG188" i="9" s="1"/>
  <c r="AG189" i="9" s="1"/>
  <c r="AG190" i="9" s="1"/>
  <c r="AG191" i="9" s="1"/>
  <c r="AG192" i="9" s="1"/>
  <c r="AG193" i="9" s="1"/>
  <c r="AG194" i="9" s="1"/>
  <c r="AG195" i="9" s="1"/>
  <c r="AG196" i="9" s="1"/>
  <c r="AG197" i="9" s="1"/>
  <c r="AG198" i="9" s="1"/>
  <c r="AG199" i="9" s="1"/>
  <c r="AG200" i="9" s="1"/>
  <c r="AG201" i="9" s="1"/>
  <c r="AG202" i="9" s="1"/>
  <c r="AG203" i="9" s="1"/>
  <c r="AG204" i="9" s="1"/>
  <c r="AG205" i="9" s="1"/>
  <c r="AG206" i="9" s="1"/>
  <c r="AG207" i="9" s="1"/>
  <c r="AG208" i="9" s="1"/>
  <c r="AG209" i="9" s="1"/>
  <c r="AG210" i="9" s="1"/>
  <c r="AG211" i="9" s="1"/>
  <c r="AG212" i="9" s="1"/>
  <c r="AG213" i="9" s="1"/>
  <c r="AG214" i="9" s="1"/>
  <c r="AG215" i="9" s="1"/>
  <c r="AG216" i="9" s="1"/>
  <c r="AG217" i="9" s="1"/>
  <c r="AG218" i="9" s="1"/>
  <c r="AG219" i="9" s="1"/>
  <c r="AG220" i="9" s="1"/>
  <c r="AG221" i="9" s="1"/>
  <c r="AG222" i="9" s="1"/>
  <c r="AG223" i="9" s="1"/>
  <c r="AG224" i="9" s="1"/>
  <c r="AG225" i="9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D61" i="1" l="1"/>
  <c r="E61" i="1"/>
  <c r="C7" i="5" l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K71" i="1" l="1"/>
  <c r="J71" i="1"/>
  <c r="J1" i="1" l="1"/>
  <c r="I1" i="1" l="1"/>
  <c r="J3" i="2" l="1"/>
  <c r="L5" i="2" s="1"/>
  <c r="I801" i="2" l="1"/>
  <c r="I797" i="2" l="1"/>
  <c r="I793" i="2"/>
  <c r="I789" i="2"/>
  <c r="I785" i="2"/>
  <c r="I781" i="2"/>
  <c r="I777" i="2"/>
  <c r="I773" i="2"/>
  <c r="I769" i="2"/>
  <c r="I765" i="2"/>
  <c r="I761" i="2"/>
  <c r="I757" i="2"/>
  <c r="I753" i="2"/>
  <c r="I749" i="2"/>
  <c r="I745" i="2"/>
  <c r="I741" i="2"/>
  <c r="I737" i="2"/>
  <c r="I733" i="2"/>
  <c r="I729" i="2"/>
  <c r="I725" i="2"/>
  <c r="I721" i="2"/>
  <c r="I717" i="2"/>
  <c r="I713" i="2"/>
  <c r="I709" i="2"/>
  <c r="I705" i="2"/>
  <c r="I701" i="2"/>
  <c r="I697" i="2"/>
  <c r="I693" i="2"/>
  <c r="I689" i="2"/>
  <c r="I685" i="2"/>
  <c r="I681" i="2"/>
  <c r="I677" i="2"/>
  <c r="I673" i="2"/>
  <c r="I669" i="2"/>
  <c r="I665" i="2"/>
  <c r="I661" i="2"/>
  <c r="I657" i="2"/>
  <c r="I653" i="2"/>
  <c r="I649" i="2"/>
  <c r="I645" i="2"/>
  <c r="I641" i="2"/>
  <c r="I637" i="2"/>
  <c r="I633" i="2"/>
  <c r="I629" i="2"/>
  <c r="I625" i="2"/>
  <c r="I621" i="2"/>
  <c r="I617" i="2"/>
  <c r="I613" i="2"/>
  <c r="I609" i="2"/>
  <c r="I605" i="2"/>
  <c r="I601" i="2"/>
  <c r="I597" i="2"/>
  <c r="I593" i="2"/>
  <c r="I589" i="2"/>
  <c r="I585" i="2"/>
  <c r="I581" i="2"/>
  <c r="I577" i="2"/>
  <c r="I573" i="2"/>
  <c r="I569" i="2"/>
  <c r="I565" i="2"/>
  <c r="I561" i="2"/>
  <c r="I557" i="2"/>
  <c r="I553" i="2"/>
  <c r="I549" i="2"/>
  <c r="I545" i="2"/>
  <c r="I541" i="2"/>
  <c r="I537" i="2"/>
  <c r="I533" i="2"/>
  <c r="I529" i="2"/>
  <c r="I525" i="2"/>
  <c r="I521" i="2"/>
  <c r="I517" i="2"/>
  <c r="I513" i="2"/>
  <c r="I509" i="2"/>
  <c r="I505" i="2"/>
  <c r="I501" i="2"/>
  <c r="I497" i="2"/>
  <c r="I493" i="2"/>
  <c r="I489" i="2"/>
  <c r="I485" i="2"/>
  <c r="I481" i="2"/>
  <c r="I477" i="2"/>
  <c r="I473" i="2"/>
  <c r="I469" i="2"/>
  <c r="I465" i="2"/>
  <c r="I461" i="2"/>
  <c r="I457" i="2"/>
  <c r="I453" i="2"/>
  <c r="I449" i="2"/>
  <c r="I445" i="2"/>
  <c r="I441" i="2"/>
  <c r="I437" i="2"/>
  <c r="I433" i="2"/>
  <c r="I429" i="2"/>
  <c r="I425" i="2"/>
  <c r="I421" i="2"/>
  <c r="I417" i="2"/>
  <c r="I413" i="2"/>
  <c r="I409" i="2"/>
  <c r="I405" i="2"/>
  <c r="I401" i="2"/>
  <c r="I397" i="2"/>
  <c r="I393" i="2"/>
  <c r="I389" i="2"/>
  <c r="I385" i="2"/>
  <c r="I381" i="2"/>
  <c r="I377" i="2"/>
  <c r="I373" i="2"/>
  <c r="I369" i="2"/>
  <c r="I365" i="2"/>
  <c r="I361" i="2"/>
  <c r="I357" i="2"/>
  <c r="I353" i="2"/>
  <c r="I349" i="2"/>
  <c r="I345" i="2"/>
  <c r="I341" i="2"/>
  <c r="I337" i="2"/>
  <c r="I333" i="2"/>
  <c r="I329" i="2"/>
  <c r="I325" i="2"/>
  <c r="I321" i="2"/>
  <c r="I317" i="2"/>
  <c r="I313" i="2"/>
  <c r="I309" i="2"/>
  <c r="I305" i="2"/>
  <c r="I301" i="2"/>
  <c r="I297" i="2"/>
  <c r="I293" i="2"/>
  <c r="I289" i="2"/>
  <c r="I285" i="2"/>
  <c r="I281" i="2"/>
  <c r="I277" i="2"/>
  <c r="I273" i="2"/>
  <c r="I269" i="2"/>
  <c r="I265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H9" i="2"/>
  <c r="H13" i="2" s="1"/>
  <c r="H17" i="2" s="1"/>
  <c r="H21" i="2" s="1"/>
  <c r="H25" i="2" s="1"/>
  <c r="H29" i="2" s="1"/>
  <c r="H33" i="2" s="1"/>
  <c r="H37" i="2" s="1"/>
  <c r="H41" i="2" s="1"/>
  <c r="H45" i="2" s="1"/>
  <c r="H49" i="2" s="1"/>
  <c r="H53" i="2" s="1"/>
  <c r="H57" i="2" s="1"/>
  <c r="H61" i="2" s="1"/>
  <c r="H65" i="2" s="1"/>
  <c r="H69" i="2" s="1"/>
  <c r="H73" i="2" s="1"/>
  <c r="H77" i="2" s="1"/>
  <c r="H81" i="2" s="1"/>
  <c r="H85" i="2" s="1"/>
  <c r="H89" i="2" s="1"/>
  <c r="H93" i="2" s="1"/>
  <c r="H97" i="2" s="1"/>
  <c r="H101" i="2" s="1"/>
  <c r="H105" i="2" s="1"/>
  <c r="H109" i="2" s="1"/>
  <c r="H113" i="2" s="1"/>
  <c r="H117" i="2" s="1"/>
  <c r="H121" i="2" s="1"/>
  <c r="H125" i="2" s="1"/>
  <c r="H129" i="2" s="1"/>
  <c r="H133" i="2" s="1"/>
  <c r="H137" i="2" s="1"/>
  <c r="H141" i="2" s="1"/>
  <c r="H145" i="2" s="1"/>
  <c r="H149" i="2" s="1"/>
  <c r="H153" i="2" s="1"/>
  <c r="H157" i="2" s="1"/>
  <c r="H161" i="2" s="1"/>
  <c r="H165" i="2" s="1"/>
  <c r="H169" i="2" s="1"/>
  <c r="H173" i="2" s="1"/>
  <c r="H177" i="2" s="1"/>
  <c r="H181" i="2" s="1"/>
  <c r="H185" i="2" s="1"/>
  <c r="H189" i="2" s="1"/>
  <c r="H193" i="2" s="1"/>
  <c r="H197" i="2" s="1"/>
  <c r="H201" i="2" s="1"/>
  <c r="H205" i="2" s="1"/>
  <c r="H209" i="2" s="1"/>
  <c r="H213" i="2" s="1"/>
  <c r="H217" i="2" s="1"/>
  <c r="H221" i="2" s="1"/>
  <c r="H225" i="2" s="1"/>
  <c r="H229" i="2" s="1"/>
  <c r="H233" i="2" s="1"/>
  <c r="H237" i="2" s="1"/>
  <c r="H241" i="2" s="1"/>
  <c r="H245" i="2" s="1"/>
  <c r="H249" i="2" s="1"/>
  <c r="H253" i="2" s="1"/>
  <c r="H257" i="2" s="1"/>
  <c r="H261" i="2" s="1"/>
  <c r="H265" i="2" s="1"/>
  <c r="H269" i="2" s="1"/>
  <c r="H273" i="2" s="1"/>
  <c r="H277" i="2" s="1"/>
  <c r="H281" i="2" s="1"/>
  <c r="H285" i="2" s="1"/>
  <c r="H289" i="2" s="1"/>
  <c r="H293" i="2" s="1"/>
  <c r="H297" i="2" s="1"/>
  <c r="H301" i="2" s="1"/>
  <c r="H305" i="2" s="1"/>
  <c r="H309" i="2" s="1"/>
  <c r="H313" i="2" s="1"/>
  <c r="H317" i="2" s="1"/>
  <c r="H321" i="2" s="1"/>
  <c r="H325" i="2" s="1"/>
  <c r="H329" i="2" s="1"/>
  <c r="H333" i="2" s="1"/>
  <c r="H337" i="2" s="1"/>
  <c r="H341" i="2" s="1"/>
  <c r="H345" i="2" s="1"/>
  <c r="H349" i="2" s="1"/>
  <c r="H353" i="2" s="1"/>
  <c r="H357" i="2" s="1"/>
  <c r="H361" i="2" s="1"/>
  <c r="H365" i="2" s="1"/>
  <c r="H369" i="2" s="1"/>
  <c r="H373" i="2" s="1"/>
  <c r="H377" i="2" s="1"/>
  <c r="H381" i="2" s="1"/>
  <c r="H385" i="2" s="1"/>
  <c r="H389" i="2" s="1"/>
  <c r="H393" i="2" s="1"/>
  <c r="H397" i="2" s="1"/>
  <c r="H401" i="2" s="1"/>
  <c r="H405" i="2" s="1"/>
  <c r="H409" i="2" s="1"/>
  <c r="H413" i="2" s="1"/>
  <c r="H417" i="2" s="1"/>
  <c r="H421" i="2" s="1"/>
  <c r="H425" i="2" s="1"/>
  <c r="H429" i="2" s="1"/>
  <c r="H433" i="2" s="1"/>
  <c r="H437" i="2" s="1"/>
  <c r="H441" i="2" s="1"/>
  <c r="H445" i="2" s="1"/>
  <c r="H449" i="2" s="1"/>
  <c r="H453" i="2" s="1"/>
  <c r="H457" i="2" s="1"/>
  <c r="H461" i="2" s="1"/>
  <c r="H465" i="2" s="1"/>
  <c r="H469" i="2" s="1"/>
  <c r="H473" i="2" s="1"/>
  <c r="H477" i="2" s="1"/>
  <c r="H481" i="2" s="1"/>
  <c r="H485" i="2" s="1"/>
  <c r="H489" i="2" s="1"/>
  <c r="H493" i="2" s="1"/>
  <c r="H497" i="2" s="1"/>
  <c r="H501" i="2" s="1"/>
  <c r="H505" i="2" s="1"/>
  <c r="H509" i="2" s="1"/>
  <c r="H513" i="2" s="1"/>
  <c r="H517" i="2" s="1"/>
  <c r="H521" i="2" s="1"/>
  <c r="H525" i="2" s="1"/>
  <c r="H529" i="2" s="1"/>
  <c r="H533" i="2" s="1"/>
  <c r="H537" i="2" s="1"/>
  <c r="H541" i="2" s="1"/>
  <c r="H545" i="2" s="1"/>
  <c r="H549" i="2" s="1"/>
  <c r="H553" i="2" s="1"/>
  <c r="H557" i="2" s="1"/>
  <c r="H561" i="2" s="1"/>
  <c r="H565" i="2" s="1"/>
  <c r="H569" i="2" s="1"/>
  <c r="H573" i="2" s="1"/>
  <c r="H577" i="2" s="1"/>
  <c r="H581" i="2" s="1"/>
  <c r="H585" i="2" s="1"/>
  <c r="H589" i="2" s="1"/>
  <c r="H593" i="2" s="1"/>
  <c r="H597" i="2" s="1"/>
  <c r="H601" i="2" s="1"/>
  <c r="H605" i="2" s="1"/>
  <c r="H609" i="2" s="1"/>
  <c r="H613" i="2" s="1"/>
  <c r="H617" i="2" s="1"/>
  <c r="H621" i="2" s="1"/>
  <c r="H625" i="2" s="1"/>
  <c r="H629" i="2" s="1"/>
  <c r="H633" i="2" s="1"/>
  <c r="H637" i="2" s="1"/>
  <c r="H641" i="2" s="1"/>
  <c r="H645" i="2" s="1"/>
  <c r="H649" i="2" s="1"/>
  <c r="H653" i="2" s="1"/>
  <c r="H657" i="2" s="1"/>
  <c r="H661" i="2" s="1"/>
  <c r="H665" i="2" s="1"/>
  <c r="H669" i="2" s="1"/>
  <c r="H673" i="2" s="1"/>
  <c r="H677" i="2" s="1"/>
  <c r="H681" i="2" s="1"/>
  <c r="H685" i="2" s="1"/>
  <c r="H689" i="2" s="1"/>
  <c r="H693" i="2" s="1"/>
  <c r="H697" i="2" s="1"/>
  <c r="H701" i="2" s="1"/>
  <c r="H705" i="2" s="1"/>
  <c r="H709" i="2" s="1"/>
  <c r="H713" i="2" s="1"/>
  <c r="H717" i="2" s="1"/>
  <c r="H721" i="2" s="1"/>
  <c r="H725" i="2" s="1"/>
  <c r="H729" i="2" s="1"/>
  <c r="H733" i="2" s="1"/>
  <c r="H737" i="2" s="1"/>
  <c r="H741" i="2" s="1"/>
  <c r="H745" i="2" s="1"/>
  <c r="H749" i="2" s="1"/>
  <c r="H753" i="2" s="1"/>
  <c r="H757" i="2" s="1"/>
  <c r="H761" i="2" s="1"/>
  <c r="H765" i="2" s="1"/>
  <c r="H769" i="2" s="1"/>
  <c r="H773" i="2" s="1"/>
  <c r="H777" i="2" s="1"/>
  <c r="H781" i="2" s="1"/>
  <c r="H785" i="2" s="1"/>
  <c r="H789" i="2" s="1"/>
  <c r="H793" i="2" s="1"/>
  <c r="H797" i="2" s="1"/>
  <c r="H801" i="2" s="1"/>
  <c r="L797" i="2" l="1"/>
  <c r="J797" i="2" s="1"/>
  <c r="L801" i="2"/>
  <c r="J801" i="2" s="1"/>
  <c r="J5" i="2"/>
  <c r="L17" i="2"/>
  <c r="J17" i="2" s="1"/>
  <c r="L29" i="2"/>
  <c r="J29" i="2" s="1"/>
  <c r="L37" i="2"/>
  <c r="J37" i="2" s="1"/>
  <c r="L57" i="2"/>
  <c r="J57" i="2" s="1"/>
  <c r="L65" i="2"/>
  <c r="J65" i="2" s="1"/>
  <c r="L73" i="2"/>
  <c r="J73" i="2" s="1"/>
  <c r="L81" i="2"/>
  <c r="J81" i="2" s="1"/>
  <c r="L89" i="2"/>
  <c r="J89" i="2" s="1"/>
  <c r="L97" i="2"/>
  <c r="J97" i="2" s="1"/>
  <c r="L113" i="2"/>
  <c r="J113" i="2" s="1"/>
  <c r="L129" i="2"/>
  <c r="J129" i="2" s="1"/>
  <c r="L145" i="2"/>
  <c r="J145" i="2" s="1"/>
  <c r="L157" i="2"/>
  <c r="J157" i="2" s="1"/>
  <c r="L165" i="2"/>
  <c r="J165" i="2" s="1"/>
  <c r="L173" i="2"/>
  <c r="J173" i="2" s="1"/>
  <c r="L181" i="2"/>
  <c r="J181" i="2" s="1"/>
  <c r="L189" i="2"/>
  <c r="J189" i="2" s="1"/>
  <c r="L197" i="2"/>
  <c r="J197" i="2" s="1"/>
  <c r="L249" i="2"/>
  <c r="J249" i="2" s="1"/>
  <c r="L257" i="2"/>
  <c r="J257" i="2" s="1"/>
  <c r="L265" i="2"/>
  <c r="J265" i="2" s="1"/>
  <c r="L273" i="2"/>
  <c r="J273" i="2" s="1"/>
  <c r="L281" i="2"/>
  <c r="J281" i="2" s="1"/>
  <c r="L289" i="2"/>
  <c r="J289" i="2" s="1"/>
  <c r="L357" i="2"/>
  <c r="J357" i="2" s="1"/>
  <c r="L373" i="2"/>
  <c r="J373" i="2" s="1"/>
  <c r="L389" i="2"/>
  <c r="J389" i="2" s="1"/>
  <c r="L393" i="2"/>
  <c r="J393" i="2" s="1"/>
  <c r="L409" i="2"/>
  <c r="J409" i="2" s="1"/>
  <c r="L425" i="2"/>
  <c r="J425" i="2" s="1"/>
  <c r="L441" i="2"/>
  <c r="J441" i="2" s="1"/>
  <c r="L449" i="2"/>
  <c r="J449" i="2" s="1"/>
  <c r="L457" i="2"/>
  <c r="J457" i="2" s="1"/>
  <c r="L465" i="2"/>
  <c r="J465" i="2" s="1"/>
  <c r="L473" i="2"/>
  <c r="J473" i="2" s="1"/>
  <c r="L481" i="2"/>
  <c r="J481" i="2" s="1"/>
  <c r="L497" i="2"/>
  <c r="J497" i="2" s="1"/>
  <c r="L513" i="2"/>
  <c r="J513" i="2" s="1"/>
  <c r="L529" i="2"/>
  <c r="J529" i="2" s="1"/>
  <c r="L589" i="2"/>
  <c r="J589" i="2" s="1"/>
  <c r="L597" i="2"/>
  <c r="J597" i="2" s="1"/>
  <c r="L605" i="2"/>
  <c r="J605" i="2" s="1"/>
  <c r="L613" i="2"/>
  <c r="J613" i="2" s="1"/>
  <c r="L621" i="2"/>
  <c r="J621" i="2" s="1"/>
  <c r="L629" i="2"/>
  <c r="J629" i="2" s="1"/>
  <c r="L633" i="2"/>
  <c r="J633" i="2" s="1"/>
  <c r="L649" i="2"/>
  <c r="J649" i="2" s="1"/>
  <c r="L665" i="2"/>
  <c r="J665" i="2" s="1"/>
  <c r="L681" i="2"/>
  <c r="J681" i="2" s="1"/>
  <c r="L689" i="2"/>
  <c r="J689" i="2" s="1"/>
  <c r="L697" i="2"/>
  <c r="J697" i="2" s="1"/>
  <c r="L705" i="2"/>
  <c r="J705" i="2" s="1"/>
  <c r="L713" i="2"/>
  <c r="J713" i="2" s="1"/>
  <c r="L721" i="2"/>
  <c r="J721" i="2" s="1"/>
  <c r="L45" i="2"/>
  <c r="J45" i="2" s="1"/>
  <c r="L53" i="2"/>
  <c r="J53" i="2" s="1"/>
  <c r="L109" i="2"/>
  <c r="J109" i="2" s="1"/>
  <c r="L125" i="2"/>
  <c r="J125" i="2" s="1"/>
  <c r="L141" i="2"/>
  <c r="J141" i="2" s="1"/>
  <c r="L205" i="2"/>
  <c r="J205" i="2" s="1"/>
  <c r="L213" i="2"/>
  <c r="J213" i="2" s="1"/>
  <c r="L221" i="2"/>
  <c r="J221" i="2" s="1"/>
  <c r="L229" i="2"/>
  <c r="J229" i="2" s="1"/>
  <c r="L237" i="2"/>
  <c r="J237" i="2" s="1"/>
  <c r="L245" i="2"/>
  <c r="J245" i="2" s="1"/>
  <c r="L297" i="2"/>
  <c r="J297" i="2" s="1"/>
  <c r="L305" i="2"/>
  <c r="J305" i="2" s="1"/>
  <c r="L313" i="2"/>
  <c r="J313" i="2" s="1"/>
  <c r="L321" i="2"/>
  <c r="J321" i="2" s="1"/>
  <c r="L329" i="2"/>
  <c r="J329" i="2" s="1"/>
  <c r="L337" i="2"/>
  <c r="J337" i="2" s="1"/>
  <c r="L353" i="2"/>
  <c r="J353" i="2" s="1"/>
  <c r="L369" i="2"/>
  <c r="J369" i="2" s="1"/>
  <c r="L385" i="2"/>
  <c r="J385" i="2" s="1"/>
  <c r="L405" i="2"/>
  <c r="J405" i="2" s="1"/>
  <c r="L421" i="2"/>
  <c r="J421" i="2" s="1"/>
  <c r="L437" i="2"/>
  <c r="J437" i="2" s="1"/>
  <c r="L493" i="2"/>
  <c r="J493" i="2" s="1"/>
  <c r="L509" i="2"/>
  <c r="J509" i="2" s="1"/>
  <c r="L525" i="2"/>
  <c r="J525" i="2" s="1"/>
  <c r="L537" i="2"/>
  <c r="J537" i="2" s="1"/>
  <c r="L545" i="2"/>
  <c r="J545" i="2" s="1"/>
  <c r="L553" i="2"/>
  <c r="J553" i="2" s="1"/>
  <c r="L561" i="2"/>
  <c r="J561" i="2" s="1"/>
  <c r="L569" i="2"/>
  <c r="J569" i="2" s="1"/>
  <c r="L577" i="2"/>
  <c r="J577" i="2" s="1"/>
  <c r="L645" i="2"/>
  <c r="J645" i="2" s="1"/>
  <c r="L661" i="2"/>
  <c r="J661" i="2" s="1"/>
  <c r="L677" i="2"/>
  <c r="J677" i="2" s="1"/>
  <c r="L729" i="2"/>
  <c r="J729" i="2" s="1"/>
  <c r="L737" i="2"/>
  <c r="J737" i="2" s="1"/>
  <c r="L745" i="2"/>
  <c r="J745" i="2" s="1"/>
  <c r="L753" i="2"/>
  <c r="J753" i="2" s="1"/>
  <c r="L761" i="2"/>
  <c r="J761" i="2" s="1"/>
  <c r="L769" i="2"/>
  <c r="J769" i="2" s="1"/>
  <c r="L785" i="2"/>
  <c r="J785" i="2" s="1"/>
  <c r="L793" i="2"/>
  <c r="J793" i="2" s="1"/>
  <c r="L13" i="2"/>
  <c r="J13" i="2" s="1"/>
  <c r="L9" i="2"/>
  <c r="J9" i="2" s="1"/>
  <c r="L25" i="2"/>
  <c r="J25" i="2" s="1"/>
  <c r="L33" i="2"/>
  <c r="J33" i="2" s="1"/>
  <c r="L61" i="2"/>
  <c r="J61" i="2" s="1"/>
  <c r="L69" i="2"/>
  <c r="J69" i="2" s="1"/>
  <c r="L77" i="2"/>
  <c r="J77" i="2" s="1"/>
  <c r="L85" i="2"/>
  <c r="J85" i="2" s="1"/>
  <c r="L93" i="2"/>
  <c r="J93" i="2" s="1"/>
  <c r="L101" i="2"/>
  <c r="J101" i="2" s="1"/>
  <c r="L105" i="2"/>
  <c r="J105" i="2" s="1"/>
  <c r="L121" i="2"/>
  <c r="J121" i="2" s="1"/>
  <c r="L137" i="2"/>
  <c r="J137" i="2" s="1"/>
  <c r="L153" i="2"/>
  <c r="J153" i="2" s="1"/>
  <c r="L161" i="2"/>
  <c r="J161" i="2" s="1"/>
  <c r="L169" i="2"/>
  <c r="J169" i="2" s="1"/>
  <c r="L177" i="2"/>
  <c r="J177" i="2" s="1"/>
  <c r="L185" i="2"/>
  <c r="J185" i="2" s="1"/>
  <c r="L193" i="2"/>
  <c r="J193" i="2" s="1"/>
  <c r="L253" i="2"/>
  <c r="J253" i="2" s="1"/>
  <c r="L261" i="2"/>
  <c r="J261" i="2" s="1"/>
  <c r="L269" i="2"/>
  <c r="J269" i="2" s="1"/>
  <c r="L277" i="2"/>
  <c r="J277" i="2" s="1"/>
  <c r="L285" i="2"/>
  <c r="J285" i="2" s="1"/>
  <c r="L293" i="2"/>
  <c r="J293" i="2" s="1"/>
  <c r="L349" i="2"/>
  <c r="J349" i="2" s="1"/>
  <c r="L365" i="2"/>
  <c r="J365" i="2" s="1"/>
  <c r="L381" i="2"/>
  <c r="J381" i="2" s="1"/>
  <c r="L401" i="2"/>
  <c r="J401" i="2" s="1"/>
  <c r="L417" i="2"/>
  <c r="J417" i="2" s="1"/>
  <c r="L433" i="2"/>
  <c r="J433" i="2" s="1"/>
  <c r="L445" i="2"/>
  <c r="J445" i="2" s="1"/>
  <c r="L453" i="2"/>
  <c r="J453" i="2" s="1"/>
  <c r="L461" i="2"/>
  <c r="J461" i="2" s="1"/>
  <c r="L469" i="2"/>
  <c r="J469" i="2" s="1"/>
  <c r="L477" i="2"/>
  <c r="J477" i="2" s="1"/>
  <c r="L485" i="2"/>
  <c r="J485" i="2" s="1"/>
  <c r="L489" i="2"/>
  <c r="J489" i="2" s="1"/>
  <c r="L505" i="2"/>
  <c r="J505" i="2" s="1"/>
  <c r="L521" i="2"/>
  <c r="J521" i="2" s="1"/>
  <c r="L533" i="2"/>
  <c r="J533" i="2" s="1"/>
  <c r="L585" i="2"/>
  <c r="J585" i="2" s="1"/>
  <c r="L593" i="2"/>
  <c r="J593" i="2" s="1"/>
  <c r="L601" i="2"/>
  <c r="J601" i="2" s="1"/>
  <c r="L609" i="2"/>
  <c r="J609" i="2" s="1"/>
  <c r="L617" i="2"/>
  <c r="J617" i="2" s="1"/>
  <c r="L625" i="2"/>
  <c r="J625" i="2" s="1"/>
  <c r="L641" i="2"/>
  <c r="J641" i="2" s="1"/>
  <c r="L657" i="2"/>
  <c r="J657" i="2" s="1"/>
  <c r="L673" i="2"/>
  <c r="J673" i="2" s="1"/>
  <c r="L685" i="2"/>
  <c r="J685" i="2" s="1"/>
  <c r="L693" i="2"/>
  <c r="J693" i="2" s="1"/>
  <c r="L701" i="2"/>
  <c r="J701" i="2" s="1"/>
  <c r="L709" i="2"/>
  <c r="J709" i="2" s="1"/>
  <c r="L717" i="2"/>
  <c r="J717" i="2" s="1"/>
  <c r="L725" i="2"/>
  <c r="J725" i="2" s="1"/>
  <c r="L781" i="2"/>
  <c r="J781" i="2" s="1"/>
  <c r="L21" i="2"/>
  <c r="J21" i="2" s="1"/>
  <c r="L41" i="2"/>
  <c r="J41" i="2" s="1"/>
  <c r="L49" i="2"/>
  <c r="J49" i="2" s="1"/>
  <c r="L117" i="2"/>
  <c r="J117" i="2" s="1"/>
  <c r="L133" i="2"/>
  <c r="J133" i="2" s="1"/>
  <c r="L149" i="2"/>
  <c r="J149" i="2" s="1"/>
  <c r="L201" i="2"/>
  <c r="J201" i="2" s="1"/>
  <c r="L209" i="2"/>
  <c r="J209" i="2" s="1"/>
  <c r="L217" i="2"/>
  <c r="J217" i="2" s="1"/>
  <c r="L225" i="2"/>
  <c r="J225" i="2" s="1"/>
  <c r="L233" i="2"/>
  <c r="J233" i="2" s="1"/>
  <c r="L241" i="2"/>
  <c r="J241" i="2" s="1"/>
  <c r="L301" i="2"/>
  <c r="J301" i="2" s="1"/>
  <c r="L309" i="2"/>
  <c r="J309" i="2" s="1"/>
  <c r="L317" i="2"/>
  <c r="J317" i="2" s="1"/>
  <c r="L325" i="2"/>
  <c r="J325" i="2" s="1"/>
  <c r="L333" i="2"/>
  <c r="J333" i="2" s="1"/>
  <c r="L341" i="2"/>
  <c r="J341" i="2" s="1"/>
  <c r="L345" i="2"/>
  <c r="J345" i="2" s="1"/>
  <c r="L361" i="2"/>
  <c r="J361" i="2" s="1"/>
  <c r="L377" i="2"/>
  <c r="J377" i="2" s="1"/>
  <c r="L397" i="2"/>
  <c r="J397" i="2" s="1"/>
  <c r="L413" i="2"/>
  <c r="J413" i="2" s="1"/>
  <c r="L429" i="2"/>
  <c r="J429" i="2" s="1"/>
  <c r="L501" i="2"/>
  <c r="J501" i="2" s="1"/>
  <c r="L517" i="2"/>
  <c r="J517" i="2" s="1"/>
  <c r="L541" i="2"/>
  <c r="J541" i="2" s="1"/>
  <c r="L549" i="2"/>
  <c r="J549" i="2" s="1"/>
  <c r="L557" i="2"/>
  <c r="J557" i="2" s="1"/>
  <c r="L565" i="2"/>
  <c r="J565" i="2" s="1"/>
  <c r="L573" i="2"/>
  <c r="J573" i="2" s="1"/>
  <c r="L581" i="2"/>
  <c r="J581" i="2" s="1"/>
  <c r="L637" i="2"/>
  <c r="J637" i="2" s="1"/>
  <c r="L653" i="2"/>
  <c r="J653" i="2" s="1"/>
  <c r="L669" i="2"/>
  <c r="J669" i="2" s="1"/>
  <c r="L733" i="2"/>
  <c r="J733" i="2" s="1"/>
  <c r="L741" i="2"/>
  <c r="J741" i="2" s="1"/>
  <c r="L749" i="2"/>
  <c r="J749" i="2" s="1"/>
  <c r="L757" i="2"/>
  <c r="J757" i="2" s="1"/>
  <c r="L765" i="2"/>
  <c r="J765" i="2" s="1"/>
  <c r="L773" i="2"/>
  <c r="J773" i="2" s="1"/>
  <c r="L777" i="2"/>
  <c r="J777" i="2" s="1"/>
  <c r="L789" i="2"/>
  <c r="J789" i="2" s="1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</calcChain>
</file>

<file path=xl/sharedStrings.xml><?xml version="1.0" encoding="utf-8"?>
<sst xmlns="http://schemas.openxmlformats.org/spreadsheetml/2006/main" count="5807" uniqueCount="1044">
  <si>
    <t xml:space="preserve">New York </t>
  </si>
  <si>
    <t xml:space="preserve">New Jersey </t>
  </si>
  <si>
    <t xml:space="preserve">California </t>
  </si>
  <si>
    <t xml:space="preserve">Michigan </t>
  </si>
  <si>
    <t xml:space="preserve">Florida </t>
  </si>
  <si>
    <t xml:space="preserve">Massachusetts </t>
  </si>
  <si>
    <t xml:space="preserve">Illinois </t>
  </si>
  <si>
    <t xml:space="preserve">Washington </t>
  </si>
  <si>
    <t xml:space="preserve">Louisiana </t>
  </si>
  <si>
    <t xml:space="preserve">Pennsylvania </t>
  </si>
  <si>
    <t xml:space="preserve">Georgia </t>
  </si>
  <si>
    <t xml:space="preserve">Texas </t>
  </si>
  <si>
    <t xml:space="preserve">Connecticut </t>
  </si>
  <si>
    <t xml:space="preserve">Colorado </t>
  </si>
  <si>
    <t xml:space="preserve">Tennessee </t>
  </si>
  <si>
    <t xml:space="preserve">Ohio </t>
  </si>
  <si>
    <t xml:space="preserve">Indiana </t>
  </si>
  <si>
    <t xml:space="preserve">Maryland </t>
  </si>
  <si>
    <t xml:space="preserve">North Carolina </t>
  </si>
  <si>
    <t xml:space="preserve">Wisconsin </t>
  </si>
  <si>
    <t xml:space="preserve">Missouri </t>
  </si>
  <si>
    <t xml:space="preserve">Arizona </t>
  </si>
  <si>
    <t xml:space="preserve">Virginia </t>
  </si>
  <si>
    <t xml:space="preserve">Nevada </t>
  </si>
  <si>
    <t xml:space="preserve">South Carolina </t>
  </si>
  <si>
    <t xml:space="preserve">Alabama </t>
  </si>
  <si>
    <t xml:space="preserve">Mississippi </t>
  </si>
  <si>
    <t xml:space="preserve">Utah </t>
  </si>
  <si>
    <t xml:space="preserve">Oregon </t>
  </si>
  <si>
    <t xml:space="preserve">Minnesota </t>
  </si>
  <si>
    <t xml:space="preserve">Kentucky </t>
  </si>
  <si>
    <t xml:space="preserve">Oklahoma </t>
  </si>
  <si>
    <t xml:space="preserve">Idaho </t>
  </si>
  <si>
    <t xml:space="preserve">Arkansas </t>
  </si>
  <si>
    <t xml:space="preserve">Iowa </t>
  </si>
  <si>
    <t xml:space="preserve">District Of Columbia </t>
  </si>
  <si>
    <t xml:space="preserve">Rhode Island </t>
  </si>
  <si>
    <t xml:space="preserve">Kansas </t>
  </si>
  <si>
    <t xml:space="preserve">New Hampshire </t>
  </si>
  <si>
    <t xml:space="preserve">Delaware </t>
  </si>
  <si>
    <t xml:space="preserve">New Mexico </t>
  </si>
  <si>
    <t xml:space="preserve">Maine </t>
  </si>
  <si>
    <t xml:space="preserve">Vermont </t>
  </si>
  <si>
    <t xml:space="preserve">Hawaii </t>
  </si>
  <si>
    <t xml:space="preserve">Montana </t>
  </si>
  <si>
    <t xml:space="preserve">Nebraska </t>
  </si>
  <si>
    <t xml:space="preserve">West Virginia </t>
  </si>
  <si>
    <t xml:space="preserve">Alaska </t>
  </si>
  <si>
    <t xml:space="preserve">North Dakota </t>
  </si>
  <si>
    <t xml:space="preserve">Wyoming </t>
  </si>
  <si>
    <t xml:space="preserve">South Dakota </t>
  </si>
  <si>
    <t xml:space="preserve">Guam </t>
  </si>
  <si>
    <t xml:space="preserve">Northern Mariana Islands </t>
  </si>
  <si>
    <t xml:space="preserve">Puerto Rico </t>
  </si>
  <si>
    <t xml:space="preserve">United States Virgin Islands </t>
  </si>
  <si>
    <t xml:space="preserve">Wuhan Repatriated </t>
  </si>
  <si>
    <t>NOTE TERRITORIES AT BOTTOM</t>
  </si>
  <si>
    <t>NO</t>
  </si>
  <si>
    <t>CASES</t>
  </si>
  <si>
    <t>STATE</t>
  </si>
  <si>
    <t>Westchester New York US</t>
  </si>
  <si>
    <t>Nassau New York US</t>
  </si>
  <si>
    <t>Suffolk New York US</t>
  </si>
  <si>
    <t>Cook Illinois US</t>
  </si>
  <si>
    <t>Wayne Michigan US</t>
  </si>
  <si>
    <t>Bergen New Jersey US</t>
  </si>
  <si>
    <t>Los Angeles California US</t>
  </si>
  <si>
    <t>Rockland New York US</t>
  </si>
  <si>
    <t>King Washington US</t>
  </si>
  <si>
    <t>Miami-Dade Florida US</t>
  </si>
  <si>
    <t>Essex New Jersey US</t>
  </si>
  <si>
    <t>Fairfield Connecticut US</t>
  </si>
  <si>
    <t>Orleans Louisiana US</t>
  </si>
  <si>
    <t>Hudson New Jersey US</t>
  </si>
  <si>
    <t>Oakland Michigan US</t>
  </si>
  <si>
    <t>Orange New York US</t>
  </si>
  <si>
    <t>Union New Jersey US</t>
  </si>
  <si>
    <t>Suffolk Massachusetts US</t>
  </si>
  <si>
    <t>Middlesex Massachusetts US</t>
  </si>
  <si>
    <t>Philadelphia Pennsylvania US</t>
  </si>
  <si>
    <t>Passaic New Jersey US</t>
  </si>
  <si>
    <t>Middlesex New Jersey US</t>
  </si>
  <si>
    <t>Broward Florida US</t>
  </si>
  <si>
    <t>Jefferson Louisiana US</t>
  </si>
  <si>
    <t>Monmouth New Jersey US</t>
  </si>
  <si>
    <t>Ocean New Jersey US</t>
  </si>
  <si>
    <t>Marion Indiana US</t>
  </si>
  <si>
    <t>Santa Clara California US</t>
  </si>
  <si>
    <t>Clark Nevada US</t>
  </si>
  <si>
    <t>Macomb Michigan US</t>
  </si>
  <si>
    <t>Maricopa Arizona US</t>
  </si>
  <si>
    <t>Essex Massachusetts US</t>
  </si>
  <si>
    <t>Norfolk Massachusetts US</t>
  </si>
  <si>
    <t>San Diego California US</t>
  </si>
  <si>
    <t>Milwaukee Wisconsin US</t>
  </si>
  <si>
    <t>Harris Texas US</t>
  </si>
  <si>
    <t>Dallas Texas US</t>
  </si>
  <si>
    <t>Fulton Georgia US</t>
  </si>
  <si>
    <t>Montgomery Pennsylvania US</t>
  </si>
  <si>
    <t>Erie New York US</t>
  </si>
  <si>
    <t>Palm Beach Florida US</t>
  </si>
  <si>
    <t>Davidson Tennessee US</t>
  </si>
  <si>
    <t>Denver Colorado US</t>
  </si>
  <si>
    <t>Cuyahoga Ohio US</t>
  </si>
  <si>
    <t>New Haven Connecticut US</t>
  </si>
  <si>
    <t>District of Columbia District of Columbia US</t>
  </si>
  <si>
    <t>Orange California US</t>
  </si>
  <si>
    <t>St. Louis Missouri US</t>
  </si>
  <si>
    <t>Plymouth Massachusetts US</t>
  </si>
  <si>
    <t>Worcester Massachusetts US</t>
  </si>
  <si>
    <t>Shelby Tennessee US</t>
  </si>
  <si>
    <t>Mecklenburg North Carolina US</t>
  </si>
  <si>
    <t>San Francisco California US</t>
  </si>
  <si>
    <t>Salt Lake Utah US</t>
  </si>
  <si>
    <t>Hartford Connecticut US</t>
  </si>
  <si>
    <t>Lake Illinois US</t>
  </si>
  <si>
    <t>Montgomery Maryland US</t>
  </si>
  <si>
    <t>Pierce Washington US</t>
  </si>
  <si>
    <t>Orange Florida US</t>
  </si>
  <si>
    <t>Riverside California US</t>
  </si>
  <si>
    <t>DeKalb Georgia US</t>
  </si>
  <si>
    <t>DuPage Illinois US</t>
  </si>
  <si>
    <t>Hampden Massachusetts US</t>
  </si>
  <si>
    <t>Prince George's Maryland US</t>
  </si>
  <si>
    <t>Delaware Pennsylvania US</t>
  </si>
  <si>
    <t>Arapahoe Colorado US</t>
  </si>
  <si>
    <t>Franklin Ohio US</t>
  </si>
  <si>
    <t>Allegheny Pennsylvania US</t>
  </si>
  <si>
    <t>Bucks Pennsylvania US</t>
  </si>
  <si>
    <t>Alameda California US</t>
  </si>
  <si>
    <t>San Mateo California US</t>
  </si>
  <si>
    <t>Bristol Massachusetts US</t>
  </si>
  <si>
    <t>Hillsborough Florida US</t>
  </si>
  <si>
    <t>Providence Rhode Island US</t>
  </si>
  <si>
    <t>Cobb Georgia US</t>
  </si>
  <si>
    <t>Jefferson Alabama US</t>
  </si>
  <si>
    <t>Tarrant Texas US</t>
  </si>
  <si>
    <t>Travis Texas US</t>
  </si>
  <si>
    <t>Fairfax Virginia US</t>
  </si>
  <si>
    <t>Gwinnett Georgia US</t>
  </si>
  <si>
    <t>Caddo Louisiana US</t>
  </si>
  <si>
    <t>Will Illinois US</t>
  </si>
  <si>
    <t>East Baton Rouge Louisiana US</t>
  </si>
  <si>
    <t>Camden New Jersey US</t>
  </si>
  <si>
    <t>Baltimore Maryland US</t>
  </si>
  <si>
    <t>Sacramento California US</t>
  </si>
  <si>
    <t>Contra Costa California US</t>
  </si>
  <si>
    <t>Duval Florida US</t>
  </si>
  <si>
    <t>Bexar Texas US</t>
  </si>
  <si>
    <t>Lee Florida US</t>
  </si>
  <si>
    <t>Jefferson Kentucky US</t>
  </si>
  <si>
    <t>Hennepin Minnesota US</t>
  </si>
  <si>
    <t>Pima Arizona US</t>
  </si>
  <si>
    <t>New Castle Delaware US</t>
  </si>
  <si>
    <t>Wake North Carolina US</t>
  </si>
  <si>
    <t>Baltimore City Maryland US</t>
  </si>
  <si>
    <t>San Bernardino California US</t>
  </si>
  <si>
    <t>Adams Colorado US</t>
  </si>
  <si>
    <t>Fort Bend Texas US</t>
  </si>
  <si>
    <t>Yakima Washington US</t>
  </si>
  <si>
    <t>Richland South Carolina US</t>
  </si>
  <si>
    <t>Lake Indiana US</t>
  </si>
  <si>
    <t>Washoe Nevada US</t>
  </si>
  <si>
    <t>Kane Illinois US</t>
  </si>
  <si>
    <t>Anne Arundel Maryland US</t>
  </si>
  <si>
    <t>Hamilton Ohio US</t>
  </si>
  <si>
    <t>Lancaster Pennsylvania US</t>
  </si>
  <si>
    <t> </t>
  </si>
  <si>
    <t>FIND STATE, USE NO TO FIND ON THE RIGHT</t>
  </si>
  <si>
    <t>Kern California US</t>
  </si>
  <si>
    <t>Prince William Virginia US</t>
  </si>
  <si>
    <t>Mobile Alabama US</t>
  </si>
  <si>
    <t xml:space="preserve">US Military </t>
  </si>
  <si>
    <t xml:space="preserve">Grand Princess Ship </t>
  </si>
  <si>
    <t xml:space="preserve">Diamond Princess Ship </t>
  </si>
  <si>
    <t>Sum Total</t>
  </si>
  <si>
    <r>
      <t xml:space="preserve">STATES &amp; DC / ALPHABETICAL </t>
    </r>
    <r>
      <rPr>
        <b/>
        <sz val="9"/>
        <color rgb="FFFF0000"/>
        <rFont val="Calibri"/>
        <family val="2"/>
        <scheme val="minor"/>
      </rPr>
      <t>cases</t>
    </r>
  </si>
  <si>
    <r>
      <t xml:space="preserve">STATES DC / DECLINING COUNT </t>
    </r>
    <r>
      <rPr>
        <b/>
        <sz val="9"/>
        <color rgb="FFFF0000"/>
        <rFont val="Calibri"/>
        <family val="2"/>
        <scheme val="minor"/>
      </rPr>
      <t>cases</t>
    </r>
  </si>
  <si>
    <t xml:space="preserve">Navajo Nation </t>
  </si>
  <si>
    <t>Greenville South Carolina US</t>
  </si>
  <si>
    <t>DEATHS</t>
  </si>
  <si>
    <t>Out of GA Georgia US</t>
  </si>
  <si>
    <t>Hall Georgia US</t>
  </si>
  <si>
    <t>El Paso Texas US</t>
  </si>
  <si>
    <t>STATES / TERRITORIES</t>
  </si>
  <si>
    <t>Utah Utah US</t>
  </si>
  <si>
    <t>Kent Michigan US</t>
  </si>
  <si>
    <t xml:space="preserve">Federal Prisons </t>
  </si>
  <si>
    <t>Total</t>
  </si>
  <si>
    <t>Cases</t>
  </si>
  <si>
    <t>New</t>
  </si>
  <si>
    <t>Deaths</t>
  </si>
  <si>
    <t>Active</t>
  </si>
  <si>
    <t>Tot Cases/</t>
  </si>
  <si>
    <t>1M pop</t>
  </si>
  <si>
    <t>Deaths/</t>
  </si>
  <si>
    <t>Tests</t>
  </si>
  <si>
    <t>Tests/</t>
  </si>
  <si>
    <t>USA</t>
  </si>
  <si>
    <t>State</t>
  </si>
  <si>
    <t>STATES</t>
  </si>
  <si>
    <t>Source</t>
  </si>
  <si>
    <r>
      <rPr>
        <b/>
        <sz val="9"/>
        <color rgb="FFFF0000"/>
        <rFont val="Calibri"/>
        <family val="2"/>
        <scheme val="minor"/>
      </rPr>
      <t>vvv</t>
    </r>
    <r>
      <rPr>
        <b/>
        <sz val="9"/>
        <color rgb="FF008080"/>
        <rFont val="Calibri"/>
        <family val="2"/>
        <scheme val="minor"/>
      </rPr>
      <t xml:space="preserve"> ssorted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</si>
  <si>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t>TOTAL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</si>
  <si>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>US STATES</t>
    </r>
    <r>
      <rPr>
        <b/>
        <i/>
        <sz val="14"/>
        <color rgb="FF660066"/>
        <rFont val="Calibri"/>
        <family val="2"/>
        <scheme val="minor"/>
      </rPr>
      <t xml:space="preserve"> COMPARED TO EACH OTHER</t>
    </r>
  </si>
  <si>
    <t>sortable</t>
  </si>
  <si>
    <t>national standing</t>
  </si>
  <si>
    <t>TOTL</t>
  </si>
  <si>
    <t>ACTIVE</t>
  </si>
  <si>
    <t>TESTS</t>
  </si>
  <si>
    <t>PER MIL</t>
  </si>
  <si>
    <t>GIVEN</t>
  </si>
  <si>
    <t>200 EACH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</si>
  <si>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>USA</t>
    </r>
    <r>
      <rPr>
        <b/>
        <i/>
        <sz val="14"/>
        <color rgb="FF660066"/>
        <rFont val="Calibri"/>
        <family val="2"/>
        <scheme val="minor"/>
      </rPr>
      <t xml:space="preserve"> COMPARED TO OTHER NATIONS</t>
    </r>
  </si>
  <si>
    <t>international standing</t>
  </si>
  <si>
    <t>NATION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</si>
  <si>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 xml:space="preserve">US </t>
    </r>
    <r>
      <rPr>
        <b/>
        <i/>
        <sz val="14"/>
        <color rgb="FF660066"/>
        <rFont val="Calibri"/>
        <family val="2"/>
        <scheme val="minor"/>
      </rPr>
      <t>COUNTIES</t>
    </r>
  </si>
  <si>
    <t>COUNTY</t>
  </si>
  <si>
    <t>in the download version</t>
  </si>
  <si>
    <t>MASTER</t>
  </si>
  <si>
    <t>Polk Iowa US</t>
  </si>
  <si>
    <t>grouping</t>
  </si>
  <si>
    <r>
      <t xml:space="preserve">the Territories and other Entities of the </t>
    </r>
    <r>
      <rPr>
        <b/>
        <i/>
        <sz val="14"/>
        <color rgb="FFFF0000"/>
        <rFont val="Calibri"/>
        <family val="2"/>
        <scheme val="minor"/>
      </rPr>
      <t>United States of America</t>
    </r>
  </si>
  <si>
    <t>ABANDONED</t>
  </si>
  <si>
    <t>Douglas Nebraska US</t>
  </si>
  <si>
    <t>COPY TO STATES WORK</t>
  </si>
  <si>
    <t>Tulare California US</t>
  </si>
  <si>
    <t>Country,</t>
  </si>
  <si>
    <t>Other</t>
  </si>
  <si>
    <t>Recovered</t>
  </si>
  <si>
    <t>Serious,</t>
  </si>
  <si>
    <t>Critical</t>
  </si>
  <si>
    <t>NATIONS</t>
  </si>
  <si>
    <t>COPY TO NATIONS WORK</t>
  </si>
  <si>
    <t>1 M pop</t>
  </si>
  <si>
    <t>PROVISIONAL</t>
  </si>
  <si>
    <t>ALL</t>
  </si>
  <si>
    <t>% OF</t>
  </si>
  <si>
    <t>PNEU-</t>
  </si>
  <si>
    <t>PNEUM &amp;</t>
  </si>
  <si>
    <t>PNEU INFL</t>
  </si>
  <si>
    <t>COVID-19</t>
  </si>
  <si>
    <t>CAUSES</t>
  </si>
  <si>
    <t>EXPECTED</t>
  </si>
  <si>
    <t>MONIA</t>
  </si>
  <si>
    <t>INFLUENZA</t>
  </si>
  <si>
    <t>OR COV-19</t>
  </si>
  <si>
    <t>STATE (NY 2 LSTGS)</t>
  </si>
  <si>
    <t>Puerto Rico</t>
  </si>
  <si>
    <t>USA (CDC TOTL)</t>
  </si>
  <si>
    <t>USA (MY TOTL)</t>
  </si>
  <si>
    <t>national listing</t>
  </si>
  <si>
    <r>
      <rPr>
        <b/>
        <sz val="9"/>
        <color rgb="FF008080"/>
        <rFont val="Calibri"/>
        <family val="2"/>
        <scheme val="minor"/>
      </rPr>
      <t>deaths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</si>
  <si>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r>
      <rPr>
        <b/>
        <sz val="9"/>
        <color rgb="FFFF0000"/>
        <rFont val="Calibri"/>
        <family val="2"/>
        <scheme val="minor"/>
      </rPr>
      <t>vvv</t>
    </r>
    <r>
      <rPr>
        <b/>
        <sz val="9"/>
        <color rgb="FF008080"/>
        <rFont val="Calibri"/>
        <family val="2"/>
        <scheme val="minor"/>
      </rPr>
      <t xml:space="preserve"> sorted by</t>
    </r>
    <r>
      <rPr>
        <b/>
        <sz val="9"/>
        <color rgb="FF0033CC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&gt;&gt;&gt;</t>
    </r>
  </si>
  <si>
    <t>Stripping "-" signs here.</t>
  </si>
  <si>
    <r>
      <t xml:space="preserve">Paste this side to </t>
    </r>
    <r>
      <rPr>
        <b/>
        <sz val="9"/>
        <color rgb="FFFF0000"/>
        <rFont val="Calibri"/>
        <family val="2"/>
        <scheme val="minor"/>
      </rPr>
      <t>statesco0</t>
    </r>
  </si>
  <si>
    <r>
      <t xml:space="preserve">Paste raw data to that side </t>
    </r>
    <r>
      <rPr>
        <b/>
        <sz val="11"/>
        <color rgb="FFFF0000"/>
        <rFont val="Calibri"/>
        <family val="2"/>
        <scheme val="minor"/>
      </rPr>
      <t>&gt;&gt;&gt;</t>
    </r>
  </si>
  <si>
    <t>DO NOT</t>
  </si>
  <si>
    <t>PASTE RAW</t>
  </si>
  <si>
    <t>DATA HERE</t>
  </si>
  <si>
    <t>Santa Barbara California US</t>
  </si>
  <si>
    <t>Ramsey Minnesota US</t>
  </si>
  <si>
    <t>STATES (NY 2 LSTGS)</t>
  </si>
  <si>
    <t>Fresno California US</t>
  </si>
  <si>
    <r>
      <rPr>
        <b/>
        <sz val="9"/>
        <color rgb="FF000066"/>
        <rFont val="Calibri"/>
        <family val="2"/>
        <scheme val="minor"/>
      </rPr>
      <t xml:space="preserve">LAST UPDATED BY THE </t>
    </r>
    <r>
      <rPr>
        <b/>
        <sz val="9"/>
        <color rgb="FF008080"/>
        <rFont val="Calibri"/>
        <family val="2"/>
        <scheme val="minor"/>
      </rPr>
      <t>CDC</t>
    </r>
    <r>
      <rPr>
        <b/>
        <sz val="9"/>
        <color rgb="FF000066"/>
        <rFont val="Calibri"/>
        <family val="2"/>
        <scheme val="minor"/>
      </rPr>
      <t xml:space="preserve">:  </t>
    </r>
  </si>
  <si>
    <t>TERRITORIES &amp;</t>
  </si>
  <si>
    <t>OTHER ENTITIES</t>
  </si>
  <si>
    <t>US States</t>
  </si>
  <si>
    <t>TOTAL US Nos</t>
  </si>
  <si>
    <t>TERRITORY/OTH</t>
  </si>
  <si>
    <t xml:space="preserve">Russia </t>
  </si>
  <si>
    <t xml:space="preserve">Brazil </t>
  </si>
  <si>
    <t xml:space="preserve">Spain </t>
  </si>
  <si>
    <t xml:space="preserve">UK </t>
  </si>
  <si>
    <t xml:space="preserve">Italy </t>
  </si>
  <si>
    <t xml:space="preserve">France </t>
  </si>
  <si>
    <t xml:space="preserve">Germany </t>
  </si>
  <si>
    <t xml:space="preserve">Turkey </t>
  </si>
  <si>
    <t xml:space="preserve">Iran </t>
  </si>
  <si>
    <t xml:space="preserve">India </t>
  </si>
  <si>
    <t xml:space="preserve">Peru </t>
  </si>
  <si>
    <t xml:space="preserve">China </t>
  </si>
  <si>
    <t xml:space="preserve">Canada </t>
  </si>
  <si>
    <t xml:space="preserve">Saudi Arabia </t>
  </si>
  <si>
    <t xml:space="preserve">Mexico </t>
  </si>
  <si>
    <t xml:space="preserve">Chile </t>
  </si>
  <si>
    <t xml:space="preserve">Belgium </t>
  </si>
  <si>
    <t xml:space="preserve">Pakistan </t>
  </si>
  <si>
    <t xml:space="preserve">Netherlands </t>
  </si>
  <si>
    <t xml:space="preserve">Qatar </t>
  </si>
  <si>
    <t xml:space="preserve">Ecuador </t>
  </si>
  <si>
    <t xml:space="preserve">Belarus </t>
  </si>
  <si>
    <t xml:space="preserve">Sweden </t>
  </si>
  <si>
    <t xml:space="preserve">Switzerland </t>
  </si>
  <si>
    <t xml:space="preserve">Portugal </t>
  </si>
  <si>
    <t xml:space="preserve">Singapore </t>
  </si>
  <si>
    <t xml:space="preserve">Bangladesh </t>
  </si>
  <si>
    <t xml:space="preserve">UAE </t>
  </si>
  <si>
    <t xml:space="preserve">Ireland </t>
  </si>
  <si>
    <t xml:space="preserve">Indonesia </t>
  </si>
  <si>
    <t xml:space="preserve">Ukraine </t>
  </si>
  <si>
    <t xml:space="preserve">Poland </t>
  </si>
  <si>
    <t xml:space="preserve">South Africa </t>
  </si>
  <si>
    <t xml:space="preserve">Kuwait </t>
  </si>
  <si>
    <t xml:space="preserve">Colombia </t>
  </si>
  <si>
    <t xml:space="preserve">Romania </t>
  </si>
  <si>
    <t xml:space="preserve">Israel </t>
  </si>
  <si>
    <t xml:space="preserve">Japan </t>
  </si>
  <si>
    <t xml:space="preserve">Austria </t>
  </si>
  <si>
    <t xml:space="preserve">Egypt </t>
  </si>
  <si>
    <t xml:space="preserve">Dominican Republic </t>
  </si>
  <si>
    <t xml:space="preserve">Philippines </t>
  </si>
  <si>
    <t xml:space="preserve">Denmark </t>
  </si>
  <si>
    <t xml:space="preserve">S. Korea </t>
  </si>
  <si>
    <t xml:space="preserve">Serbia </t>
  </si>
  <si>
    <t xml:space="preserve">Panama </t>
  </si>
  <si>
    <t xml:space="preserve">Argentina </t>
  </si>
  <si>
    <t xml:space="preserve">Czechia </t>
  </si>
  <si>
    <t xml:space="preserve">Afghanistan </t>
  </si>
  <si>
    <t xml:space="preserve">Norway </t>
  </si>
  <si>
    <t xml:space="preserve">Bahrain </t>
  </si>
  <si>
    <t xml:space="preserve">Algeria </t>
  </si>
  <si>
    <t xml:space="preserve">Kazakhstan </t>
  </si>
  <si>
    <t xml:space="preserve">Morocco </t>
  </si>
  <si>
    <t xml:space="preserve">Australia </t>
  </si>
  <si>
    <t xml:space="preserve">Malaysia </t>
  </si>
  <si>
    <t xml:space="preserve">Nigeria </t>
  </si>
  <si>
    <t xml:space="preserve">Moldova </t>
  </si>
  <si>
    <t xml:space="preserve">Finland </t>
  </si>
  <si>
    <t xml:space="preserve">Ghana </t>
  </si>
  <si>
    <t xml:space="preserve">Oman </t>
  </si>
  <si>
    <t xml:space="preserve">Armenia </t>
  </si>
  <si>
    <t xml:space="preserve">Bolivia </t>
  </si>
  <si>
    <t xml:space="preserve">Cameroon </t>
  </si>
  <si>
    <t xml:space="preserve">Luxembourg </t>
  </si>
  <si>
    <t xml:space="preserve">Iraq </t>
  </si>
  <si>
    <t xml:space="preserve">Azerbaijan </t>
  </si>
  <si>
    <t xml:space="preserve">Hungary </t>
  </si>
  <si>
    <t xml:space="preserve">Honduras </t>
  </si>
  <si>
    <t xml:space="preserve">Sudan </t>
  </si>
  <si>
    <t xml:space="preserve">Guinea </t>
  </si>
  <si>
    <t xml:space="preserve">Thailand </t>
  </si>
  <si>
    <t xml:space="preserve">Uzbekistan </t>
  </si>
  <si>
    <t xml:space="preserve">Greece </t>
  </si>
  <si>
    <t xml:space="preserve">Senegal </t>
  </si>
  <si>
    <t xml:space="preserve">Guatemala </t>
  </si>
  <si>
    <t xml:space="preserve">Bulgaria </t>
  </si>
  <si>
    <t xml:space="preserve">Bosnia and Herzegovina </t>
  </si>
  <si>
    <t xml:space="preserve">Tajikistan </t>
  </si>
  <si>
    <t xml:space="preserve">Ivory Coast </t>
  </si>
  <si>
    <t xml:space="preserve">Croatia </t>
  </si>
  <si>
    <t xml:space="preserve">Djibouti </t>
  </si>
  <si>
    <t xml:space="preserve">Cuba </t>
  </si>
  <si>
    <t xml:space="preserve">North Macedonia </t>
  </si>
  <si>
    <t xml:space="preserve">DRC </t>
  </si>
  <si>
    <t xml:space="preserve">Iceland </t>
  </si>
  <si>
    <t xml:space="preserve">Estonia </t>
  </si>
  <si>
    <t xml:space="preserve">El Salvador </t>
  </si>
  <si>
    <t xml:space="preserve">Somalia </t>
  </si>
  <si>
    <t xml:space="preserve">Lithuania </t>
  </si>
  <si>
    <t xml:space="preserve">Gabon </t>
  </si>
  <si>
    <t xml:space="preserve">New Zealand </t>
  </si>
  <si>
    <t xml:space="preserve">Slovakia </t>
  </si>
  <si>
    <t xml:space="preserve">Mayotte </t>
  </si>
  <si>
    <t xml:space="preserve">Slovenia </t>
  </si>
  <si>
    <t xml:space="preserve">Kyrgyzstan </t>
  </si>
  <si>
    <t xml:space="preserve">Maldives </t>
  </si>
  <si>
    <t xml:space="preserve">Kenya </t>
  </si>
  <si>
    <t xml:space="preserve">Guinea-Bissau </t>
  </si>
  <si>
    <t xml:space="preserve">Hong Kong </t>
  </si>
  <si>
    <t xml:space="preserve">Sri Lanka </t>
  </si>
  <si>
    <t xml:space="preserve">Tunisia </t>
  </si>
  <si>
    <t xml:space="preserve">Latvia </t>
  </si>
  <si>
    <t xml:space="preserve">Lebanon </t>
  </si>
  <si>
    <t xml:space="preserve">Albania </t>
  </si>
  <si>
    <t xml:space="preserve">Mali </t>
  </si>
  <si>
    <t xml:space="preserve">Niger </t>
  </si>
  <si>
    <t xml:space="preserve">Cyprus </t>
  </si>
  <si>
    <t xml:space="preserve">Costa Rica </t>
  </si>
  <si>
    <t xml:space="preserve">Equatorial Guinea </t>
  </si>
  <si>
    <t xml:space="preserve">Venezuela </t>
  </si>
  <si>
    <t xml:space="preserve">Zambia </t>
  </si>
  <si>
    <t xml:space="preserve">Paraguay </t>
  </si>
  <si>
    <t xml:space="preserve">Burkina Faso </t>
  </si>
  <si>
    <t xml:space="preserve">Andorra </t>
  </si>
  <si>
    <t xml:space="preserve">Uruguay </t>
  </si>
  <si>
    <t xml:space="preserve">Haiti </t>
  </si>
  <si>
    <t xml:space="preserve">Diamond Princess </t>
  </si>
  <si>
    <t xml:space="preserve">Jordan </t>
  </si>
  <si>
    <t xml:space="preserve">San Marino </t>
  </si>
  <si>
    <t xml:space="preserve">Malta </t>
  </si>
  <si>
    <t xml:space="preserve">Chad </t>
  </si>
  <si>
    <t xml:space="preserve">Sierra Leone </t>
  </si>
  <si>
    <t xml:space="preserve">Channel Islands </t>
  </si>
  <si>
    <t xml:space="preserve">Jamaica </t>
  </si>
  <si>
    <t xml:space="preserve">Tanzania </t>
  </si>
  <si>
    <t xml:space="preserve">Nepal </t>
  </si>
  <si>
    <t xml:space="preserve">South Sudan </t>
  </si>
  <si>
    <t xml:space="preserve">Congo </t>
  </si>
  <si>
    <t xml:space="preserve">Réunion </t>
  </si>
  <si>
    <t xml:space="preserve">Taiwan </t>
  </si>
  <si>
    <t xml:space="preserve">CAR </t>
  </si>
  <si>
    <t xml:space="preserve">Palestine </t>
  </si>
  <si>
    <t xml:space="preserve">Madagascar </t>
  </si>
  <si>
    <t xml:space="preserve">Ethiopia </t>
  </si>
  <si>
    <t xml:space="preserve">Cabo Verde </t>
  </si>
  <si>
    <t xml:space="preserve">Togo </t>
  </si>
  <si>
    <t xml:space="preserve">Isle of Man </t>
  </si>
  <si>
    <t xml:space="preserve">Mauritius </t>
  </si>
  <si>
    <t xml:space="preserve">Montenegro </t>
  </si>
  <si>
    <t xml:space="preserve">Vietnam </t>
  </si>
  <si>
    <t xml:space="preserve">Rwanda </t>
  </si>
  <si>
    <t xml:space="preserve">Nicaragua </t>
  </si>
  <si>
    <t xml:space="preserve">Sao Tome and Principe </t>
  </si>
  <si>
    <t xml:space="preserve">French Guiana </t>
  </si>
  <si>
    <t xml:space="preserve">Liberia </t>
  </si>
  <si>
    <t xml:space="preserve">Eswatini </t>
  </si>
  <si>
    <t xml:space="preserve">Myanmar </t>
  </si>
  <si>
    <t xml:space="preserve">Yemen </t>
  </si>
  <si>
    <t xml:space="preserve">Martinique </t>
  </si>
  <si>
    <t xml:space="preserve">Faeroe Islands </t>
  </si>
  <si>
    <t xml:space="preserve">Mauritania </t>
  </si>
  <si>
    <t xml:space="preserve">Mozambique </t>
  </si>
  <si>
    <t xml:space="preserve">Uganda </t>
  </si>
  <si>
    <t xml:space="preserve">Guadeloupe </t>
  </si>
  <si>
    <t xml:space="preserve">Gibraltar </t>
  </si>
  <si>
    <t xml:space="preserve">Brunei </t>
  </si>
  <si>
    <t xml:space="preserve">Mongolia </t>
  </si>
  <si>
    <t xml:space="preserve">Benin </t>
  </si>
  <si>
    <t xml:space="preserve">Guyana </t>
  </si>
  <si>
    <t xml:space="preserve">Bermuda </t>
  </si>
  <si>
    <t xml:space="preserve">Cambodia </t>
  </si>
  <si>
    <t xml:space="preserve">Cayman Islands </t>
  </si>
  <si>
    <t xml:space="preserve">Trinidad and Tobago </t>
  </si>
  <si>
    <t xml:space="preserve">Aruba </t>
  </si>
  <si>
    <t xml:space="preserve">Bahamas </t>
  </si>
  <si>
    <t xml:space="preserve">Monaco </t>
  </si>
  <si>
    <t xml:space="preserve">Barbados </t>
  </si>
  <si>
    <t xml:space="preserve">Liechtenstein </t>
  </si>
  <si>
    <t xml:space="preserve">Sint Maarten </t>
  </si>
  <si>
    <t xml:space="preserve">Malawi </t>
  </si>
  <si>
    <t xml:space="preserve">Libya </t>
  </si>
  <si>
    <t xml:space="preserve">French Polynesia </t>
  </si>
  <si>
    <t xml:space="preserve">Angola </t>
  </si>
  <si>
    <t xml:space="preserve">Syria </t>
  </si>
  <si>
    <t xml:space="preserve">Zimbabwe </t>
  </si>
  <si>
    <t xml:space="preserve">Macao </t>
  </si>
  <si>
    <t xml:space="preserve">Burundi </t>
  </si>
  <si>
    <t xml:space="preserve">Saint Martin </t>
  </si>
  <si>
    <t xml:space="preserve">Eritrea </t>
  </si>
  <si>
    <t xml:space="preserve">Comoros </t>
  </si>
  <si>
    <t xml:space="preserve">Botswana </t>
  </si>
  <si>
    <t xml:space="preserve">Antigua and Barbuda </t>
  </si>
  <si>
    <t xml:space="preserve">Gambia </t>
  </si>
  <si>
    <t xml:space="preserve">Timor-Leste </t>
  </si>
  <si>
    <t xml:space="preserve">Grenada </t>
  </si>
  <si>
    <t xml:space="preserve">Bhutan </t>
  </si>
  <si>
    <t xml:space="preserve">Laos </t>
  </si>
  <si>
    <t xml:space="preserve">Belize </t>
  </si>
  <si>
    <t xml:space="preserve">Fiji </t>
  </si>
  <si>
    <t xml:space="preserve">Namibia </t>
  </si>
  <si>
    <t xml:space="preserve">New Caledonia </t>
  </si>
  <si>
    <t xml:space="preserve">Saint Lucia </t>
  </si>
  <si>
    <t xml:space="preserve">St. Vincent Grenadines </t>
  </si>
  <si>
    <t xml:space="preserve">Curaçao </t>
  </si>
  <si>
    <t xml:space="preserve">Dominica </t>
  </si>
  <si>
    <t xml:space="preserve">Saint Kitts and Nevis </t>
  </si>
  <si>
    <t xml:space="preserve">Falkland Islands </t>
  </si>
  <si>
    <t xml:space="preserve">Turks and Caicos </t>
  </si>
  <si>
    <t xml:space="preserve">Vatican City </t>
  </si>
  <si>
    <t xml:space="preserve">Montserrat </t>
  </si>
  <si>
    <t xml:space="preserve">Suriname </t>
  </si>
  <si>
    <t xml:space="preserve">Greenland </t>
  </si>
  <si>
    <t xml:space="preserve">Seychelles </t>
  </si>
  <si>
    <t xml:space="preserve">MS Zaandam </t>
  </si>
  <si>
    <t xml:space="preserve">British Virgin Islands </t>
  </si>
  <si>
    <t xml:space="preserve">Papua New Guinea </t>
  </si>
  <si>
    <t xml:space="preserve">Caribbean Netherlands </t>
  </si>
  <si>
    <t xml:space="preserve">St. Barth </t>
  </si>
  <si>
    <t xml:space="preserve">Western Sahara </t>
  </si>
  <si>
    <t xml:space="preserve">Anguilla </t>
  </si>
  <si>
    <t xml:space="preserve">Lesotho </t>
  </si>
  <si>
    <t xml:space="preserve">Saint Pierre Miquelon </t>
  </si>
  <si>
    <t>POPULATION</t>
  </si>
  <si>
    <t>the United States</t>
  </si>
  <si>
    <t>TODAY'S</t>
  </si>
  <si>
    <t>NEW CASES</t>
  </si>
  <si>
    <t>COPY TO MOVERS WORK</t>
  </si>
  <si>
    <t>MOVERS</t>
  </si>
  <si>
    <t>SHAKERS</t>
  </si>
  <si>
    <t>NEW DEATHS</t>
  </si>
  <si>
    <r>
      <t xml:space="preserve">the </t>
    </r>
    <r>
      <rPr>
        <b/>
        <i/>
        <sz val="14"/>
        <color rgb="FFFF0000"/>
        <rFont val="Calibri"/>
        <family val="2"/>
        <scheme val="minor"/>
      </rPr>
      <t xml:space="preserve">USA </t>
    </r>
    <r>
      <rPr>
        <b/>
        <i/>
        <sz val="14"/>
        <color rgb="FF0000FF"/>
        <rFont val="Calibri"/>
        <family val="2"/>
        <scheme val="minor"/>
      </rPr>
      <t>PROVISIONAL</t>
    </r>
    <r>
      <rPr>
        <b/>
        <i/>
        <sz val="14"/>
        <color rgb="FF660066"/>
        <rFont val="Calibri"/>
        <family val="2"/>
        <scheme val="minor"/>
      </rPr>
      <t xml:space="preserve"> </t>
    </r>
    <r>
      <rPr>
        <b/>
        <i/>
        <sz val="14"/>
        <color rgb="FF008080"/>
        <rFont val="Calibri"/>
        <family val="2"/>
        <scheme val="minor"/>
      </rPr>
      <t>FATATLITY NUMBERS</t>
    </r>
    <r>
      <rPr>
        <b/>
        <i/>
        <sz val="14"/>
        <color rgb="FF660066"/>
        <rFont val="Calibri"/>
        <family val="2"/>
        <scheme val="minor"/>
      </rPr>
      <t xml:space="preserve"> FROM THE </t>
    </r>
    <r>
      <rPr>
        <b/>
        <i/>
        <sz val="14"/>
        <color rgb="FF008080"/>
        <rFont val="Calibri"/>
        <family val="2"/>
        <scheme val="minor"/>
      </rPr>
      <t>CDC</t>
    </r>
  </si>
  <si>
    <t>NATION / ENTITY</t>
  </si>
  <si>
    <t>nation / entity</t>
  </si>
  <si>
    <t>from prior session</t>
  </si>
  <si>
    <t>from this session</t>
  </si>
  <si>
    <t>cases</t>
  </si>
  <si>
    <t>fatal</t>
  </si>
  <si>
    <t>today's figures</t>
  </si>
  <si>
    <t>copy past values, then sort</t>
  </si>
  <si>
    <t>match</t>
  </si>
  <si>
    <t>test</t>
  </si>
  <si>
    <t>V</t>
  </si>
  <si>
    <t>Yesterday</t>
  </si>
  <si>
    <t>the Day Before Yesterday</t>
  </si>
  <si>
    <t>Collier Florida US</t>
  </si>
  <si>
    <t>Montgomery Alabama US</t>
  </si>
  <si>
    <t>Imperial California US</t>
  </si>
  <si>
    <t>Yuma Arizona US</t>
  </si>
  <si>
    <t>Guilford North Carolina US</t>
  </si>
  <si>
    <t>Pinellas Florida US</t>
  </si>
  <si>
    <t>Rutherford Tennessee US</t>
  </si>
  <si>
    <t>Denton Texas US</t>
  </si>
  <si>
    <t>Washington Arkansas US</t>
  </si>
  <si>
    <t>Hamilton Tennessee US</t>
  </si>
  <si>
    <t>San Joaquin California US</t>
  </si>
  <si>
    <t>Collin Texas US</t>
  </si>
  <si>
    <t>Tulsa Oklahoma US</t>
  </si>
  <si>
    <t>Pinal Arizona US</t>
  </si>
  <si>
    <t>Oklahoma Oklahoma US</t>
  </si>
  <si>
    <t>Polk Florida US</t>
  </si>
  <si>
    <t>Horry South Carolina US</t>
  </si>
  <si>
    <t>Charleston South Carolina US</t>
  </si>
  <si>
    <t>Ventura California US</t>
  </si>
  <si>
    <t>Manatee Florida US</t>
  </si>
  <si>
    <t>Hidalgo Texas US</t>
  </si>
  <si>
    <t>Galveston Texas US</t>
  </si>
  <si>
    <t>Seminole Florida US</t>
  </si>
  <si>
    <t>Cameron Texas US</t>
  </si>
  <si>
    <t>Nueces Texas US</t>
  </si>
  <si>
    <t>Kansas City Missouri US</t>
  </si>
  <si>
    <t>Osceola Florida US</t>
  </si>
  <si>
    <t>Ada Idaho US</t>
  </si>
  <si>
    <t>Brazoria Texas US</t>
  </si>
  <si>
    <t>Pasco Florida US</t>
  </si>
  <si>
    <t>Volusia Florida US</t>
  </si>
  <si>
    <t>Escambia Florida US</t>
  </si>
  <si>
    <t>Stanislaus California US</t>
  </si>
  <si>
    <t>Lubbock Texas US</t>
  </si>
  <si>
    <t>Brevard Florida US</t>
  </si>
  <si>
    <t>Sarasota Florida US</t>
  </si>
  <si>
    <t>Montgomery Texas US</t>
  </si>
  <si>
    <t>Johnson Kansas US</t>
  </si>
  <si>
    <t>Pulaski Arkansas US</t>
  </si>
  <si>
    <t>Webb Texas US</t>
  </si>
  <si>
    <t>Madison Alabama US</t>
  </si>
  <si>
    <t>Canyon Idaho US</t>
  </si>
  <si>
    <t>Monterey California US</t>
  </si>
  <si>
    <t>Marion Florida US</t>
  </si>
  <si>
    <r>
      <t xml:space="preserve">Who Are the Top </t>
    </r>
    <r>
      <rPr>
        <b/>
        <i/>
        <sz val="14"/>
        <color rgb="FFFF0000"/>
        <rFont val="Calibri"/>
        <family val="2"/>
        <scheme val="minor"/>
      </rPr>
      <t xml:space="preserve">US </t>
    </r>
    <r>
      <rPr>
        <b/>
        <i/>
        <sz val="14"/>
        <color rgb="FF008080"/>
        <rFont val="Calibri"/>
        <family val="2"/>
        <scheme val="minor"/>
      </rPr>
      <t>Movers &amp; Shakers</t>
    </r>
    <r>
      <rPr>
        <b/>
        <i/>
        <sz val="14"/>
        <color rgb="FF660066"/>
        <rFont val="Calibri"/>
        <family val="2"/>
        <scheme val="minor"/>
      </rPr>
      <t xml:space="preserve"> Today?</t>
    </r>
  </si>
  <si>
    <r>
      <t xml:space="preserve">Who Are the Top 50 </t>
    </r>
    <r>
      <rPr>
        <b/>
        <i/>
        <sz val="14"/>
        <color rgb="FFFF0000"/>
        <rFont val="Calibri"/>
        <family val="2"/>
        <scheme val="minor"/>
      </rPr>
      <t>Global</t>
    </r>
    <r>
      <rPr>
        <b/>
        <i/>
        <sz val="14"/>
        <color rgb="FF660066"/>
        <rFont val="Calibri"/>
        <family val="2"/>
        <scheme val="minor"/>
      </rPr>
      <t xml:space="preserve"> </t>
    </r>
    <r>
      <rPr>
        <b/>
        <i/>
        <sz val="14"/>
        <color rgb="FF008080"/>
        <rFont val="Calibri"/>
        <family val="2"/>
        <scheme val="minor"/>
      </rPr>
      <t>Movers and Shakers</t>
    </r>
    <r>
      <rPr>
        <b/>
        <i/>
        <sz val="14"/>
        <color rgb="FF660066"/>
        <rFont val="Calibri"/>
        <family val="2"/>
        <scheme val="minor"/>
      </rPr>
      <t xml:space="preserve"> Today?</t>
    </r>
  </si>
  <si>
    <t>state / entity</t>
  </si>
  <si>
    <t>STATE / ENTITY</t>
  </si>
  <si>
    <t>GLOBAL</t>
  </si>
  <si>
    <t>U S of A</t>
  </si>
  <si>
    <t>state listing</t>
  </si>
  <si>
    <t>Merced California US</t>
  </si>
  <si>
    <t>Leon Florida US</t>
  </si>
  <si>
    <t>McLennan Texas US</t>
  </si>
  <si>
    <t>Sedgwick Kansas US</t>
  </si>
  <si>
    <t>Recov</t>
  </si>
  <si>
    <t>Knox Tennessee US</t>
  </si>
  <si>
    <t>Honolulu Hawaii US</t>
  </si>
  <si>
    <t>Queens New York US</t>
  </si>
  <si>
    <t>Kings New York US</t>
  </si>
  <si>
    <t>Bronx New York US</t>
  </si>
  <si>
    <t>New York New York US</t>
  </si>
  <si>
    <t>Richmond New York US</t>
  </si>
  <si>
    <t>Montgomery Ohio US</t>
  </si>
  <si>
    <t>Dakota Minnesota US</t>
  </si>
  <si>
    <t>Sonoma California US</t>
  </si>
  <si>
    <t>Dane Wisconsin US</t>
  </si>
  <si>
    <t>St. Charles Missouri US</t>
  </si>
  <si>
    <t>Tuscaloosa Alabama US</t>
  </si>
  <si>
    <t>Brown Wisconsin US</t>
  </si>
  <si>
    <t>Alachua Florida US</t>
  </si>
  <si>
    <t>for production purposes only</t>
  </si>
  <si>
    <t>San Juan Puerto Rico US</t>
  </si>
  <si>
    <t>Jackson Missouri US</t>
  </si>
  <si>
    <t>Waukesha Wisconsin US</t>
  </si>
  <si>
    <t xml:space="preserve">Solomon Islands </t>
  </si>
  <si>
    <t>Fayette Kentucky US</t>
  </si>
  <si>
    <t>Minnehaha South Dakota US</t>
  </si>
  <si>
    <t>St. Joseph Indiana US</t>
  </si>
  <si>
    <t>Winnebago Illinois US</t>
  </si>
  <si>
    <t>Bernalillo New Mexico US</t>
  </si>
  <si>
    <t>Spokane Washington US</t>
  </si>
  <si>
    <t xml:space="preserve">Wallis and Futuna </t>
  </si>
  <si>
    <t>El Paso Colorado US</t>
  </si>
  <si>
    <t>Elkhart Indiana US</t>
  </si>
  <si>
    <t>Multnomah Oregon US</t>
  </si>
  <si>
    <t>23,320 confirmed</t>
  </si>
  <si>
    <t>23,320</t>
  </si>
  <si>
    <t xml:space="preserve">Marshall Islands </t>
  </si>
  <si>
    <t>Outagamie Wisconsin US</t>
  </si>
  <si>
    <t>Anoka Minnesota US</t>
  </si>
  <si>
    <t>24,280 confirmed</t>
  </si>
  <si>
    <t>Cass North Dakota US</t>
  </si>
  <si>
    <t>24,280</t>
  </si>
  <si>
    <t>14,978 confirmed</t>
  </si>
  <si>
    <t>12,703 confirmed</t>
  </si>
  <si>
    <t>11,681 confirmed</t>
  </si>
  <si>
    <t>10,316 confirmed</t>
  </si>
  <si>
    <t>14,978</t>
  </si>
  <si>
    <t>12,703</t>
  </si>
  <si>
    <t>11,681</t>
  </si>
  <si>
    <t>10,316</t>
  </si>
  <si>
    <t xml:space="preserve">N/A </t>
  </si>
  <si>
    <t xml:space="preserve">Veteran Affairs </t>
  </si>
  <si>
    <t>Alabama</t>
  </si>
  <si>
    <t>Alaska</t>
  </si>
  <si>
    <t>-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</si>
  <si>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</si>
  <si>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</si>
  <si>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</si>
  <si>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</si>
  <si>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</si>
  <si>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</si>
  <si>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</si>
  <si>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</si>
  <si>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</si>
  <si>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</si>
  <si>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</si>
  <si>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</si>
  <si>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</si>
  <si>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</si>
  <si>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</si>
  <si>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</si>
  <si>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</si>
  <si>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</si>
  <si>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</si>
  <si>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</si>
  <si>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</si>
  <si>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</si>
  <si>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</si>
  <si>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</si>
  <si>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</si>
  <si>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</si>
  <si>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</si>
  <si>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</si>
  <si>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</si>
  <si>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</si>
  <si>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York7</t>
  </si>
  <si>
    <t>New York City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</si>
  <si>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</si>
  <si>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</si>
  <si>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</si>
  <si>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</si>
  <si>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</si>
  <si>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</si>
  <si>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</si>
  <si>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</si>
  <si>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</si>
  <si>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</si>
  <si>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</si>
  <si>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</si>
  <si>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</si>
  <si>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</si>
  <si>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</si>
  <si>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</si>
  <si>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</si>
  <si>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</si>
  <si>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310,606 confirmed</t>
  </si>
  <si>
    <t>195,740 confirmed</t>
  </si>
  <si>
    <t>187,757 confirmed</t>
  </si>
  <si>
    <t>163,287 confirmed</t>
  </si>
  <si>
    <t>160,184 confirmed</t>
  </si>
  <si>
    <t>97,875 confirmed</t>
  </si>
  <si>
    <t>87,456 confirmed</t>
  </si>
  <si>
    <t>83,419 confirmed</t>
  </si>
  <si>
    <t>77,834 confirmed</t>
  </si>
  <si>
    <t>76,446 confirmed</t>
  </si>
  <si>
    <t>68,920 confirmed</t>
  </si>
  <si>
    <t>68,803 confirmed</t>
  </si>
  <si>
    <t>66,231 confirmed</t>
  </si>
  <si>
    <t>65,331 confirmed</t>
  </si>
  <si>
    <t>60,298 confirmed</t>
  </si>
  <si>
    <t>57,409 confirmed</t>
  </si>
  <si>
    <t>55,999 confirmed</t>
  </si>
  <si>
    <t>53,151 confirmed</t>
  </si>
  <si>
    <t>51,536 confirmed</t>
  </si>
  <si>
    <t>50,461 confirmed</t>
  </si>
  <si>
    <t>50,407 confirmed</t>
  </si>
  <si>
    <t>49,604 confirmed</t>
  </si>
  <si>
    <t>48,925 confirmed</t>
  </si>
  <si>
    <t>46,986 confirmed</t>
  </si>
  <si>
    <t>45,451 confirmed</t>
  </si>
  <si>
    <t>44,029 confirmed</t>
  </si>
  <si>
    <t>42,937 confirmed</t>
  </si>
  <si>
    <t>41,061 confirmed</t>
  </si>
  <si>
    <t>38,288 confirmed</t>
  </si>
  <si>
    <t>37,513 confirmed</t>
  </si>
  <si>
    <t>36,814 confirmed</t>
  </si>
  <si>
    <t>35,945 confirmed</t>
  </si>
  <si>
    <t>35,806 confirmed</t>
  </si>
  <si>
    <t>34,871 confirmed</t>
  </si>
  <si>
    <t>34,563 confirmed</t>
  </si>
  <si>
    <t>33,402 confirmed</t>
  </si>
  <si>
    <t>33,360 confirmed</t>
  </si>
  <si>
    <t>32,907 confirmed</t>
  </si>
  <si>
    <t>32,500 confirmed</t>
  </si>
  <si>
    <t>32,303 confirmed</t>
  </si>
  <si>
    <t>31,843 confirmed</t>
  </si>
  <si>
    <t>31,613 confirmed</t>
  </si>
  <si>
    <t>31,348 confirmed</t>
  </si>
  <si>
    <t>30,671 confirmed</t>
  </si>
  <si>
    <t>29,166 confirmed</t>
  </si>
  <si>
    <t>28,914 confirmed</t>
  </si>
  <si>
    <t>28,223 confirmed</t>
  </si>
  <si>
    <t>27,994 confirmed</t>
  </si>
  <si>
    <t>27,476 confirmed</t>
  </si>
  <si>
    <t>26,716 confirmed</t>
  </si>
  <si>
    <t>26,339 confirmed</t>
  </si>
  <si>
    <t>26,277 confirmed</t>
  </si>
  <si>
    <t>26,065 confirmed</t>
  </si>
  <si>
    <t>25,677 confirmed</t>
  </si>
  <si>
    <t>25,437 confirmed</t>
  </si>
  <si>
    <t>25,277 confirmed</t>
  </si>
  <si>
    <t>25,091 confirmed</t>
  </si>
  <si>
    <t>25,048 confirmed</t>
  </si>
  <si>
    <t>24,612 confirmed</t>
  </si>
  <si>
    <t>24,597 confirmed</t>
  </si>
  <si>
    <t>24,399 confirmed</t>
  </si>
  <si>
    <t>24,095 confirmed</t>
  </si>
  <si>
    <t>23,894 confirmed</t>
  </si>
  <si>
    <t>23,834 confirmed</t>
  </si>
  <si>
    <t>23,730 confirmed</t>
  </si>
  <si>
    <t>23,405 confirmed</t>
  </si>
  <si>
    <t>22,919 confirmed</t>
  </si>
  <si>
    <t>22,817 confirmed</t>
  </si>
  <si>
    <t>22,804 confirmed</t>
  </si>
  <si>
    <t>22,430 confirmed</t>
  </si>
  <si>
    <t>22,167 confirmed</t>
  </si>
  <si>
    <t>21,961 confirmed</t>
  </si>
  <si>
    <t>21,893 confirmed</t>
  </si>
  <si>
    <t>21,744 confirmed</t>
  </si>
  <si>
    <t>21,432 confirmed</t>
  </si>
  <si>
    <t>21,383 confirmed</t>
  </si>
  <si>
    <t>21,349 confirmed</t>
  </si>
  <si>
    <t>21,043 confirmed</t>
  </si>
  <si>
    <t>20,916 confirmed</t>
  </si>
  <si>
    <t>20,820 confirmed</t>
  </si>
  <si>
    <t>20,380 confirmed</t>
  </si>
  <si>
    <t>20,312 confirmed</t>
  </si>
  <si>
    <t>19,751 confirmed</t>
  </si>
  <si>
    <t>19,337 confirmed</t>
  </si>
  <si>
    <t>19,272 confirmed</t>
  </si>
  <si>
    <t>18,972 confirmed</t>
  </si>
  <si>
    <t>18,884 confirmed</t>
  </si>
  <si>
    <t>18,844 confirmed</t>
  </si>
  <si>
    <t>18,739 confirmed</t>
  </si>
  <si>
    <t>18,353 confirmed</t>
  </si>
  <si>
    <t>18,345 confirmed</t>
  </si>
  <si>
    <t>18,211 confirmed</t>
  </si>
  <si>
    <t>18,048 confirmed</t>
  </si>
  <si>
    <t>18,027 confirmed</t>
  </si>
  <si>
    <t>17,947 confirmed</t>
  </si>
  <si>
    <t>17,763 confirmed</t>
  </si>
  <si>
    <t>17,716 confirmed</t>
  </si>
  <si>
    <t>17,703 confirmed</t>
  </si>
  <si>
    <t>17,529 confirmed</t>
  </si>
  <si>
    <t>17,499 confirmed</t>
  </si>
  <si>
    <t>17,438 confirmed</t>
  </si>
  <si>
    <t>17,342 confirmed</t>
  </si>
  <si>
    <t>17,077 confirmed</t>
  </si>
  <si>
    <t>17,034 confirmed</t>
  </si>
  <si>
    <t>16,675 confirmed</t>
  </si>
  <si>
    <t>16,383 confirmed</t>
  </si>
  <si>
    <t>16,375 confirmed</t>
  </si>
  <si>
    <t>16,314 confirmed</t>
  </si>
  <si>
    <t>16,207 confirmed</t>
  </si>
  <si>
    <t>16,060 confirmed</t>
  </si>
  <si>
    <t>15,877 confirmed</t>
  </si>
  <si>
    <t>15,593 confirmed</t>
  </si>
  <si>
    <t>15,547 confirmed</t>
  </si>
  <si>
    <t>15,477 confirmed</t>
  </si>
  <si>
    <t>15,218 confirmed</t>
  </si>
  <si>
    <t>15,128 confirmed</t>
  </si>
  <si>
    <t>14,742 confirmed</t>
  </si>
  <si>
    <t>14,686 confirmed</t>
  </si>
  <si>
    <t>14,660 confirmed</t>
  </si>
  <si>
    <t>14,499 confirmed</t>
  </si>
  <si>
    <t>14,498 confirmed</t>
  </si>
  <si>
    <t>14,474 confirmed</t>
  </si>
  <si>
    <t>14,227 confirmed</t>
  </si>
  <si>
    <t>14,226 confirmed</t>
  </si>
  <si>
    <t>14,081 confirmed</t>
  </si>
  <si>
    <t>14,041 confirmed</t>
  </si>
  <si>
    <t>13,933 confirmed</t>
  </si>
  <si>
    <t>13,752 confirmed</t>
  </si>
  <si>
    <t>13,730 confirmed</t>
  </si>
  <si>
    <t>13,699 confirmed</t>
  </si>
  <si>
    <t>13,615 confirmed</t>
  </si>
  <si>
    <t>13,589 confirmed</t>
  </si>
  <si>
    <t>13,584 confirmed</t>
  </si>
  <si>
    <t>13,582 confirmed</t>
  </si>
  <si>
    <t>13,394 confirmed</t>
  </si>
  <si>
    <t>13,250 confirmed</t>
  </si>
  <si>
    <t>13,198 confirmed</t>
  </si>
  <si>
    <t>13,089 confirmed</t>
  </si>
  <si>
    <t>12,917 confirmed</t>
  </si>
  <si>
    <t>12,758 confirmed</t>
  </si>
  <si>
    <t>12,730 confirmed</t>
  </si>
  <si>
    <t>12,695 confirmed</t>
  </si>
  <si>
    <t>12,687 confirmed</t>
  </si>
  <si>
    <t>12,676 confirmed</t>
  </si>
  <si>
    <t>12,518 confirmed</t>
  </si>
  <si>
    <t>12,508 confirmed</t>
  </si>
  <si>
    <t>12,483 confirmed</t>
  </si>
  <si>
    <t>12,395 confirmed</t>
  </si>
  <si>
    <t>12,361 confirmed</t>
  </si>
  <si>
    <t>12,328 confirmed</t>
  </si>
  <si>
    <t>12,210 confirmed</t>
  </si>
  <si>
    <t>12,138 confirmed</t>
  </si>
  <si>
    <t>12,102 confirmed</t>
  </si>
  <si>
    <t>12,060 confirmed</t>
  </si>
  <si>
    <t>12,036 confirmed</t>
  </si>
  <si>
    <t>12,027 confirmed</t>
  </si>
  <si>
    <t>11,912 confirmed</t>
  </si>
  <si>
    <t>11,888 confirmed</t>
  </si>
  <si>
    <t>11,832 confirmed</t>
  </si>
  <si>
    <t>11,817 confirmed</t>
  </si>
  <si>
    <t>11,800 confirmed</t>
  </si>
  <si>
    <t>11,515 confirmed</t>
  </si>
  <si>
    <t>11,451 confirmed</t>
  </si>
  <si>
    <t>11,396 confirmed</t>
  </si>
  <si>
    <t>11,147 confirmed</t>
  </si>
  <si>
    <t>10,998 confirmed</t>
  </si>
  <si>
    <t>10,933 confirmed</t>
  </si>
  <si>
    <t>10,872 confirmed</t>
  </si>
  <si>
    <t>10,871 confirmed</t>
  </si>
  <si>
    <t>10,824 confirmed</t>
  </si>
  <si>
    <t>10,787 confirmed</t>
  </si>
  <si>
    <t>10,777 confirmed</t>
  </si>
  <si>
    <t>10,760 confirmed</t>
  </si>
  <si>
    <t>10,616 confirmed</t>
  </si>
  <si>
    <t>10,585 confirmed</t>
  </si>
  <si>
    <t>10,512 confirmed</t>
  </si>
  <si>
    <t>10,505 confirmed</t>
  </si>
  <si>
    <t>10,504 confirmed</t>
  </si>
  <si>
    <t>10,425 confirmed</t>
  </si>
  <si>
    <t>10,370 confirmed</t>
  </si>
  <si>
    <t>10,246 confirmed</t>
  </si>
  <si>
    <t>10,160 confirmed</t>
  </si>
  <si>
    <t>10,090 confirmed</t>
  </si>
  <si>
    <t>10,035 confirmed</t>
  </si>
  <si>
    <t>10,033 confirmed</t>
  </si>
  <si>
    <t>9,992 confirmed</t>
  </si>
  <si>
    <t>9,966 confirmed</t>
  </si>
  <si>
    <t>9,965 confirmed</t>
  </si>
  <si>
    <t>9,866 confirmed</t>
  </si>
  <si>
    <t>9,852 confirmed</t>
  </si>
  <si>
    <t>9,779 confirmed</t>
  </si>
  <si>
    <t>310,606</t>
  </si>
  <si>
    <t>195,740</t>
  </si>
  <si>
    <t>187,757</t>
  </si>
  <si>
    <t>163,287</t>
  </si>
  <si>
    <t>160,184</t>
  </si>
  <si>
    <t>97,875</t>
  </si>
  <si>
    <t>87,456</t>
  </si>
  <si>
    <t>83,419</t>
  </si>
  <si>
    <t>77,834</t>
  </si>
  <si>
    <t>76,446</t>
  </si>
  <si>
    <t>68,920</t>
  </si>
  <si>
    <t>68,803</t>
  </si>
  <si>
    <t>66,231</t>
  </si>
  <si>
    <t>65,331</t>
  </si>
  <si>
    <t>60,298</t>
  </si>
  <si>
    <t>57,409</t>
  </si>
  <si>
    <t>55,999</t>
  </si>
  <si>
    <t>53,151</t>
  </si>
  <si>
    <t>51,536</t>
  </si>
  <si>
    <t>50,461</t>
  </si>
  <si>
    <t>50,407</t>
  </si>
  <si>
    <t>49,604</t>
  </si>
  <si>
    <t>48,925</t>
  </si>
  <si>
    <t>46,986</t>
  </si>
  <si>
    <t>45,451</t>
  </si>
  <si>
    <t>44,029</t>
  </si>
  <si>
    <t>42,937</t>
  </si>
  <si>
    <t>41,061</t>
  </si>
  <si>
    <t>38,288</t>
  </si>
  <si>
    <t>37,513</t>
  </si>
  <si>
    <t>36,814</t>
  </si>
  <si>
    <t>35,945</t>
  </si>
  <si>
    <t>35,806</t>
  </si>
  <si>
    <t>34,871</t>
  </si>
  <si>
    <t>34,563</t>
  </si>
  <si>
    <t>33,402</t>
  </si>
  <si>
    <t>33,360</t>
  </si>
  <si>
    <t>32,907</t>
  </si>
  <si>
    <t>32,500</t>
  </si>
  <si>
    <t>32,303</t>
  </si>
  <si>
    <t>31,843</t>
  </si>
  <si>
    <t>31,613</t>
  </si>
  <si>
    <t>31,348</t>
  </si>
  <si>
    <t>30,671</t>
  </si>
  <si>
    <t>29,166</t>
  </si>
  <si>
    <t>28,914</t>
  </si>
  <si>
    <t>28,223</t>
  </si>
  <si>
    <t>27,994</t>
  </si>
  <si>
    <t>27,476</t>
  </si>
  <si>
    <t>26,716</t>
  </si>
  <si>
    <t>26,339</t>
  </si>
  <si>
    <t>26,277</t>
  </si>
  <si>
    <t>26,065</t>
  </si>
  <si>
    <t>25,677</t>
  </si>
  <si>
    <t>25,437</t>
  </si>
  <si>
    <t>25,277</t>
  </si>
  <si>
    <t>25,091</t>
  </si>
  <si>
    <t>25,048</t>
  </si>
  <si>
    <t>24,612</t>
  </si>
  <si>
    <t>24,597</t>
  </si>
  <si>
    <t>24,399</t>
  </si>
  <si>
    <t>24,095</t>
  </si>
  <si>
    <t>23,894</t>
  </si>
  <si>
    <t>23,834</t>
  </si>
  <si>
    <t>23,730</t>
  </si>
  <si>
    <t>23,405</t>
  </si>
  <si>
    <t>22,919</t>
  </si>
  <si>
    <t>22,817</t>
  </si>
  <si>
    <t>22,804</t>
  </si>
  <si>
    <t>22,430</t>
  </si>
  <si>
    <t>22,167</t>
  </si>
  <si>
    <t>21,961</t>
  </si>
  <si>
    <t>21,893</t>
  </si>
  <si>
    <t>21,744</t>
  </si>
  <si>
    <t>21,432</t>
  </si>
  <si>
    <t>21,383</t>
  </si>
  <si>
    <t>21,349</t>
  </si>
  <si>
    <t>21,043</t>
  </si>
  <si>
    <t>20,916</t>
  </si>
  <si>
    <t>20,820</t>
  </si>
  <si>
    <t>20,380</t>
  </si>
  <si>
    <t>20,312</t>
  </si>
  <si>
    <t>19,751</t>
  </si>
  <si>
    <t>19,337</t>
  </si>
  <si>
    <t>19,272</t>
  </si>
  <si>
    <t>18,972</t>
  </si>
  <si>
    <t>18,884</t>
  </si>
  <si>
    <t>18,844</t>
  </si>
  <si>
    <t>18,739</t>
  </si>
  <si>
    <t>18,353</t>
  </si>
  <si>
    <t>18,345</t>
  </si>
  <si>
    <t>18,211</t>
  </si>
  <si>
    <t>18,048</t>
  </si>
  <si>
    <t>18,027</t>
  </si>
  <si>
    <t>17,947</t>
  </si>
  <si>
    <t>17,763</t>
  </si>
  <si>
    <t>17,716</t>
  </si>
  <si>
    <t>17,703</t>
  </si>
  <si>
    <t>17,529</t>
  </si>
  <si>
    <t>17,499</t>
  </si>
  <si>
    <t>17,438</t>
  </si>
  <si>
    <t>17,342</t>
  </si>
  <si>
    <t>17,077</t>
  </si>
  <si>
    <t>17,034</t>
  </si>
  <si>
    <t>16,675</t>
  </si>
  <si>
    <t>16,383</t>
  </si>
  <si>
    <t>16,375</t>
  </si>
  <si>
    <t>16,314</t>
  </si>
  <si>
    <t>16,207</t>
  </si>
  <si>
    <t>16,060</t>
  </si>
  <si>
    <t>15,877</t>
  </si>
  <si>
    <t>15,593</t>
  </si>
  <si>
    <t>15,547</t>
  </si>
  <si>
    <t>15,477</t>
  </si>
  <si>
    <t>15,218</t>
  </si>
  <si>
    <t>15,128</t>
  </si>
  <si>
    <t>14,742</t>
  </si>
  <si>
    <t>14,686</t>
  </si>
  <si>
    <t>14,660</t>
  </si>
  <si>
    <t>14,499</t>
  </si>
  <si>
    <t>14,498</t>
  </si>
  <si>
    <t>14,474</t>
  </si>
  <si>
    <t>14,227</t>
  </si>
  <si>
    <t>14,226</t>
  </si>
  <si>
    <t>14,081</t>
  </si>
  <si>
    <t>14,041</t>
  </si>
  <si>
    <t>13,933</t>
  </si>
  <si>
    <t>13,752</t>
  </si>
  <si>
    <t>13,730</t>
  </si>
  <si>
    <t>13,699</t>
  </si>
  <si>
    <t>13,615</t>
  </si>
  <si>
    <t>13,589</t>
  </si>
  <si>
    <t>13,584</t>
  </si>
  <si>
    <t>13,582</t>
  </si>
  <si>
    <t>13,394</t>
  </si>
  <si>
    <t>13,250</t>
  </si>
  <si>
    <t>13,198</t>
  </si>
  <si>
    <t>13,089</t>
  </si>
  <si>
    <t>12,917</t>
  </si>
  <si>
    <t>12,758</t>
  </si>
  <si>
    <t>12,730</t>
  </si>
  <si>
    <t>12,695</t>
  </si>
  <si>
    <t>12,687</t>
  </si>
  <si>
    <t>12,676</t>
  </si>
  <si>
    <t>12,518</t>
  </si>
  <si>
    <t>12,508</t>
  </si>
  <si>
    <t>12,483</t>
  </si>
  <si>
    <t>12,395</t>
  </si>
  <si>
    <t>12,361</t>
  </si>
  <si>
    <t>12,328</t>
  </si>
  <si>
    <t>12,210</t>
  </si>
  <si>
    <t>12,138</t>
  </si>
  <si>
    <t>12,102</t>
  </si>
  <si>
    <t>12,060</t>
  </si>
  <si>
    <t>12,036</t>
  </si>
  <si>
    <t>12,027</t>
  </si>
  <si>
    <t>11,912</t>
  </si>
  <si>
    <t>11,888</t>
  </si>
  <si>
    <t>11,832</t>
  </si>
  <si>
    <t>11,817</t>
  </si>
  <si>
    <t>11,800</t>
  </si>
  <si>
    <t>11,515</t>
  </si>
  <si>
    <t>11,451</t>
  </si>
  <si>
    <t>11,396</t>
  </si>
  <si>
    <t>11,147</t>
  </si>
  <si>
    <t>10,998</t>
  </si>
  <si>
    <t>10,933</t>
  </si>
  <si>
    <t>10,872</t>
  </si>
  <si>
    <t>10,871</t>
  </si>
  <si>
    <t>10,824</t>
  </si>
  <si>
    <t>10,787</t>
  </si>
  <si>
    <t>10,777</t>
  </si>
  <si>
    <t>10,760</t>
  </si>
  <si>
    <t>10,616</t>
  </si>
  <si>
    <t>10,585</t>
  </si>
  <si>
    <t>10,512</t>
  </si>
  <si>
    <t>10,505</t>
  </si>
  <si>
    <t>10,504</t>
  </si>
  <si>
    <t>10,425</t>
  </si>
  <si>
    <t>10,370</t>
  </si>
  <si>
    <t>10,246</t>
  </si>
  <si>
    <t>10,160</t>
  </si>
  <si>
    <t>10,090</t>
  </si>
  <si>
    <t>10,035</t>
  </si>
  <si>
    <t>10,033</t>
  </si>
  <si>
    <t>9,992</t>
  </si>
  <si>
    <t>9,966</t>
  </si>
  <si>
    <t>9,965</t>
  </si>
  <si>
    <t>9,866</t>
  </si>
  <si>
    <t>9,852</t>
  </si>
  <si>
    <t>9,779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</si>
</sst>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mm/dd/yyyy;@"/>
    <numFmt numFmtId="167" formatCode="hh:mm"/>
    <numFmt numFmtId="168" formatCode="mm/dd/yy;@"/>
    <numFmt numFmtId="169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990099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990099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990099"/>
      <name val="Calibri"/>
      <family val="2"/>
      <scheme val="minor"/>
    </font>
    <font>
      <b/>
      <sz val="10"/>
      <color rgb="FF00808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9"/>
      <color rgb="FF660066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9"/>
      <color rgb="FF008080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i/>
      <sz val="14"/>
      <color rgb="FF660066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6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b/>
      <sz val="9"/>
      <color rgb="FF000066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660066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i/>
      <sz val="14"/>
      <color rgb="FF00808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99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808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7">
    <xf numFmtId="0" fontId="0" fillId="0" borderId="0" xfId="0"/>
    <xf numFmtId="0" fontId="18" fillId="0" borderId="0" xfId="0" applyFont="1"/>
    <xf numFmtId="3" fontId="20" fillId="0" borderId="0" xfId="0" applyNumberFormat="1" applyFont="1"/>
    <xf numFmtId="164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4" borderId="0" xfId="0" applyFill="1"/>
    <xf numFmtId="0" fontId="22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0" fontId="26" fillId="0" borderId="0" xfId="0" applyFont="1" applyAlignment="1">
      <alignment horizontal="center"/>
    </xf>
    <xf numFmtId="0" fontId="19" fillId="0" borderId="0" xfId="0" applyFont="1" applyAlignment="1"/>
    <xf numFmtId="2" fontId="0" fillId="0" borderId="0" xfId="0" applyNumberForma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35" borderId="0" xfId="0" applyFill="1"/>
    <xf numFmtId="0" fontId="0" fillId="36" borderId="0" xfId="0" applyFill="1"/>
    <xf numFmtId="165" fontId="30" fillId="0" borderId="0" xfId="0" applyNumberFormat="1" applyFont="1" applyAlignment="1">
      <alignment horizontal="center"/>
    </xf>
    <xf numFmtId="0" fontId="29" fillId="0" borderId="0" xfId="0" applyFont="1"/>
    <xf numFmtId="0" fontId="28" fillId="0" borderId="0" xfId="0" applyFont="1"/>
    <xf numFmtId="3" fontId="28" fillId="0" borderId="0" xfId="0" applyNumberFormat="1" applyFont="1"/>
    <xf numFmtId="3" fontId="28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37" borderId="0" xfId="0" applyFill="1"/>
    <xf numFmtId="0" fontId="31" fillId="0" borderId="0" xfId="0" applyFont="1" applyAlignment="1">
      <alignment horizontal="center"/>
    </xf>
    <xf numFmtId="0" fontId="32" fillId="0" borderId="0" xfId="0" applyFont="1"/>
    <xf numFmtId="164" fontId="33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0" fontId="35" fillId="0" borderId="0" xfId="0" applyFont="1" applyAlignment="1"/>
    <xf numFmtId="0" fontId="21" fillId="0" borderId="0" xfId="0" applyFont="1"/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1" fillId="0" borderId="0" xfId="0" applyFont="1"/>
    <xf numFmtId="167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right"/>
    </xf>
    <xf numFmtId="0" fontId="0" fillId="36" borderId="0" xfId="0" applyFill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indent="2"/>
    </xf>
    <xf numFmtId="0" fontId="39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164" fontId="21" fillId="0" borderId="0" xfId="0" applyNumberFormat="1" applyFont="1" applyAlignment="1">
      <alignment horizontal="center" vertical="top"/>
    </xf>
    <xf numFmtId="3" fontId="28" fillId="0" borderId="0" xfId="0" applyNumberFormat="1" applyFont="1" applyAlignment="1">
      <alignment horizontal="left"/>
    </xf>
    <xf numFmtId="0" fontId="40" fillId="0" borderId="0" xfId="0" applyFont="1" applyAlignment="1">
      <alignment horizontal="right" vertical="top"/>
    </xf>
    <xf numFmtId="0" fontId="37" fillId="0" borderId="0" xfId="0" applyFont="1" applyAlignment="1">
      <alignment horizontal="center"/>
    </xf>
    <xf numFmtId="168" fontId="31" fillId="0" borderId="0" xfId="0" applyNumberFormat="1" applyFont="1" applyAlignment="1">
      <alignment horizontal="right" indent="1"/>
    </xf>
    <xf numFmtId="0" fontId="33" fillId="0" borderId="0" xfId="0" applyFont="1"/>
    <xf numFmtId="3" fontId="42" fillId="0" borderId="0" xfId="0" applyNumberFormat="1" applyFont="1"/>
    <xf numFmtId="3" fontId="43" fillId="0" borderId="0" xfId="0" applyNumberFormat="1" applyFont="1" applyAlignment="1">
      <alignment horizontal="right"/>
    </xf>
    <xf numFmtId="169" fontId="28" fillId="0" borderId="0" xfId="0" applyNumberFormat="1" applyFont="1"/>
    <xf numFmtId="0" fontId="44" fillId="0" borderId="0" xfId="0" applyFont="1"/>
    <xf numFmtId="0" fontId="46" fillId="0" borderId="0" xfId="0" applyFont="1"/>
    <xf numFmtId="0" fontId="47" fillId="0" borderId="0" xfId="0" applyFont="1"/>
    <xf numFmtId="0" fontId="27" fillId="0" borderId="10" xfId="0" applyFont="1" applyBorder="1" applyAlignment="1">
      <alignment horizontal="right"/>
    </xf>
    <xf numFmtId="20" fontId="29" fillId="0" borderId="0" xfId="0" applyNumberFormat="1" applyFont="1" applyAlignment="1">
      <alignment horizontal="center"/>
    </xf>
    <xf numFmtId="168" fontId="29" fillId="0" borderId="0" xfId="0" applyNumberFormat="1" applyFont="1" applyAlignment="1"/>
    <xf numFmtId="168" fontId="29" fillId="0" borderId="0" xfId="0" applyNumberFormat="1" applyFont="1" applyAlignment="1">
      <alignment horizontal="center"/>
    </xf>
    <xf numFmtId="0" fontId="34" fillId="0" borderId="0" xfId="0" quotePrefix="1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/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7" fillId="0" borderId="0" xfId="0" applyFont="1"/>
    <xf numFmtId="0" fontId="0" fillId="37" borderId="0" xfId="0" applyFill="1" applyAlignment="1">
      <alignment horizontal="center"/>
    </xf>
    <xf numFmtId="3" fontId="37" fillId="0" borderId="0" xfId="0" applyNumberFormat="1" applyFont="1" applyAlignment="1">
      <alignment horizontal="center"/>
    </xf>
    <xf numFmtId="0" fontId="0" fillId="0" borderId="0" xfId="0" applyFill="1"/>
    <xf numFmtId="0" fontId="54" fillId="0" borderId="0" xfId="0" applyFont="1"/>
    <xf numFmtId="168" fontId="31" fillId="0" borderId="0" xfId="0" applyNumberFormat="1" applyFont="1" applyAlignment="1">
      <alignment horizontal="center"/>
    </xf>
    <xf numFmtId="169" fontId="28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center"/>
    </xf>
    <xf numFmtId="3" fontId="28" fillId="0" borderId="0" xfId="0" applyNumberFormat="1" applyFont="1" applyAlignment="1"/>
    <xf numFmtId="0" fontId="28" fillId="0" borderId="0" xfId="0" applyFont="1" applyAlignment="1"/>
    <xf numFmtId="0" fontId="46" fillId="0" borderId="0" xfId="0" applyFont="1" applyAlignment="1">
      <alignment horizontal="center"/>
    </xf>
    <xf numFmtId="168" fontId="27" fillId="0" borderId="0" xfId="0" quotePrefix="1" applyNumberFormat="1" applyFont="1" applyAlignment="1">
      <alignment horizontal="center"/>
    </xf>
    <xf numFmtId="167" fontId="31" fillId="0" borderId="0" xfId="0" applyNumberFormat="1" applyFont="1" applyAlignment="1">
      <alignment horizontal="left" indent="1"/>
    </xf>
    <xf numFmtId="3" fontId="28" fillId="0" borderId="0" xfId="0" applyNumberFormat="1" applyFont="1" applyFill="1"/>
    <xf numFmtId="0" fontId="55" fillId="0" borderId="0" xfId="0" applyFont="1"/>
    <xf numFmtId="3" fontId="56" fillId="0" borderId="0" xfId="0" applyNumberFormat="1" applyFont="1"/>
    <xf numFmtId="168" fontId="49" fillId="0" borderId="0" xfId="0" applyNumberFormat="1" applyFont="1" applyAlignment="1">
      <alignment vertical="top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ABAB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  <dxf>
      <border>
        <bottom style="thin">
          <color rgb="FFFF7575"/>
        </bottom>
        <vertical/>
        <horizontal/>
      </border>
    </dxf>
  </dxfs>
  <tableStyles count="0" defaultTableStyle="TableStyleMedium2" defaultPivotStyle="PivotStyleLight16"/>
  <colors>
    <mruColors>
      <color rgb="FF000066"/>
      <color rgb="FF660066"/>
      <color rgb="FF008080"/>
      <color rgb="FF0000FF"/>
      <color rgb="FFFFABAB"/>
      <color rgb="FFFFE7E7"/>
      <color rgb="FFFFDDDD"/>
      <color rgb="FFFF7575"/>
      <color rgb="FFFF939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232"/>
  <sheetViews>
    <sheetView tabSelected="1" zoomScale="120" zoomScaleNormal="120" workbookViewId="0">
      <pane ySplit="8" topLeftCell="A9" activePane="bottomLeft" state="frozen"/>
      <selection pane="bottomLeft" activeCell="B1" sqref="B1"/>
    </sheetView>
  </sheetViews>
  <sheetFormatPr defaultRowHeight="15" x14ac:dyDescent="0.25"/>
  <cols>
    <col min="3" max="3" width="5.7109375" customWidth="1"/>
    <col min="4" max="4" width="25.7109375" customWidth="1"/>
    <col min="5" max="5" width="9.7109375" customWidth="1"/>
    <col min="6" max="8" width="2.7109375" customWidth="1"/>
    <col min="9" max="9" width="5.7109375" customWidth="1"/>
    <col min="10" max="10" width="15.7109375" customWidth="1"/>
    <col min="11" max="15" width="9.7109375" customWidth="1"/>
    <col min="16" max="16" width="12" bestFit="1" customWidth="1"/>
    <col min="17" max="17" width="9.7109375" customWidth="1"/>
    <col min="18" max="20" width="2.7109375" customWidth="1"/>
    <col min="21" max="21" width="5.7109375" customWidth="1"/>
    <col min="22" max="22" width="25.7109375" customWidth="1"/>
    <col min="23" max="29" width="9.7109375" customWidth="1"/>
    <col min="30" max="32" width="2.7109375" customWidth="1"/>
    <col min="33" max="33" width="5.7109375" customWidth="1"/>
    <col min="34" max="34" width="17.7109375" customWidth="1"/>
    <col min="35" max="39" width="9.7109375" customWidth="1"/>
    <col min="40" max="40" width="12" bestFit="1" customWidth="1"/>
    <col min="41" max="41" width="9.7109375" customWidth="1"/>
    <col min="42" max="42" width="13.5703125" bestFit="1" customWidth="1"/>
    <col min="43" max="45" width="2.7109375" customWidth="1"/>
    <col min="46" max="46" width="5.7109375" customWidth="1"/>
    <col min="47" max="47" width="15.7109375" customWidth="1"/>
    <col min="48" max="54" width="9.7109375" customWidth="1"/>
    <col min="55" max="57" width="2.7109375" customWidth="1"/>
    <col min="58" max="58" width="5.7109375" customWidth="1"/>
    <col min="59" max="59" width="16.7109375" customWidth="1"/>
    <col min="60" max="60" width="11.7109375" customWidth="1"/>
    <col min="61" max="61" width="2.7109375" customWidth="1"/>
    <col min="62" max="62" width="5.7109375" customWidth="1"/>
    <col min="63" max="63" width="16.7109375" customWidth="1"/>
    <col min="64" max="64" width="11.7109375" customWidth="1"/>
    <col min="65" max="67" width="2.7109375" customWidth="1"/>
    <col min="68" max="68" width="5.7109375" customWidth="1"/>
    <col min="69" max="69" width="16.7109375" customWidth="1"/>
    <col min="70" max="70" width="11.7109375" customWidth="1"/>
    <col min="71" max="71" width="2.7109375" customWidth="1"/>
    <col min="72" max="72" width="5.7109375" customWidth="1"/>
    <col min="73" max="73" width="16.7109375" customWidth="1"/>
    <col min="74" max="74" width="11.7109375" customWidth="1"/>
    <col min="75" max="77" width="2.7109375" customWidth="1"/>
  </cols>
  <sheetData>
    <row r="1" spans="2:78" x14ac:dyDescent="0.25">
      <c r="C1" s="36">
        <v>1</v>
      </c>
      <c r="D1" s="55">
        <v>44137</v>
      </c>
      <c r="E1" s="88">
        <v>0.99930555555555556</v>
      </c>
      <c r="I1" s="36">
        <v>2</v>
      </c>
      <c r="J1" s="36"/>
      <c r="K1" s="36"/>
      <c r="L1" s="36"/>
      <c r="M1" s="36"/>
      <c r="N1" s="36"/>
      <c r="O1" s="36"/>
      <c r="P1" s="55">
        <f>$D$1</f>
        <v>44137</v>
      </c>
      <c r="Q1" s="43">
        <v>0.99930555555555556</v>
      </c>
      <c r="U1" s="36">
        <v>3</v>
      </c>
      <c r="V1" s="36"/>
      <c r="W1" s="36"/>
      <c r="X1" s="36"/>
      <c r="Y1" s="36"/>
      <c r="Z1" s="36"/>
      <c r="AB1" s="55">
        <f>$D$1</f>
        <v>44137</v>
      </c>
      <c r="AC1" s="43">
        <v>0.99930555555555556</v>
      </c>
      <c r="AG1" s="36">
        <v>4</v>
      </c>
      <c r="AH1" s="36"/>
      <c r="AI1" s="36"/>
      <c r="AJ1" s="36"/>
      <c r="AK1" s="36"/>
      <c r="AL1" s="36"/>
      <c r="AN1" s="55"/>
      <c r="AO1" s="55">
        <f>$D$1</f>
        <v>44137</v>
      </c>
      <c r="AP1" s="43">
        <v>0.99930555555555556</v>
      </c>
      <c r="AT1" s="36">
        <v>5</v>
      </c>
      <c r="AU1" s="36"/>
      <c r="AV1" s="36"/>
      <c r="AW1" s="36"/>
      <c r="AX1" s="36"/>
      <c r="AY1" s="36"/>
      <c r="BA1" s="55">
        <f>$D$1</f>
        <v>44137</v>
      </c>
      <c r="BB1" s="43">
        <v>0.96875</v>
      </c>
      <c r="BF1" s="36">
        <v>6</v>
      </c>
      <c r="BG1" s="36"/>
      <c r="BH1" s="36"/>
      <c r="BI1" s="36"/>
      <c r="BJ1" s="36"/>
      <c r="BK1" s="55">
        <f>$D$1</f>
        <v>44137</v>
      </c>
      <c r="BL1" s="43">
        <v>0.99930555555555556</v>
      </c>
      <c r="BP1" s="36">
        <v>7</v>
      </c>
      <c r="BQ1" s="36"/>
      <c r="BR1" s="36"/>
      <c r="BS1" s="36"/>
      <c r="BT1" s="36"/>
      <c r="BU1" s="55">
        <f>$D$1</f>
        <v>44137</v>
      </c>
      <c r="BV1" s="43">
        <v>0.99930555555555556</v>
      </c>
      <c r="BZ1" s="36">
        <v>0</v>
      </c>
    </row>
    <row r="2" spans="2:78" x14ac:dyDescent="0.25">
      <c r="I2" s="14"/>
      <c r="U2" s="14"/>
      <c r="V2" s="14"/>
      <c r="AG2" s="14"/>
      <c r="AH2" s="14"/>
      <c r="AT2" s="14"/>
      <c r="AU2" s="14"/>
      <c r="BF2" s="14"/>
      <c r="BG2" s="14"/>
      <c r="BJ2" s="14"/>
      <c r="BP2" s="14"/>
      <c r="BQ2" s="14"/>
      <c r="BT2" s="14"/>
    </row>
    <row r="3" spans="2:78" ht="18.75" x14ac:dyDescent="0.3">
      <c r="C3" s="93" t="s">
        <v>216</v>
      </c>
      <c r="D3" s="93"/>
      <c r="E3" s="93"/>
      <c r="F3" s="37"/>
      <c r="G3" s="37"/>
      <c r="H3" s="37"/>
      <c r="I3" s="93" t="s">
        <v>204</v>
      </c>
      <c r="J3" s="93"/>
      <c r="K3" s="93"/>
      <c r="L3" s="93"/>
      <c r="M3" s="93"/>
      <c r="N3" s="93"/>
      <c r="O3" s="93"/>
      <c r="P3" s="93"/>
      <c r="Q3" s="93"/>
      <c r="U3" s="93" t="s">
        <v>222</v>
      </c>
      <c r="V3" s="93"/>
      <c r="W3" s="93"/>
      <c r="X3" s="93"/>
      <c r="Y3" s="93"/>
      <c r="Z3" s="93"/>
      <c r="AA3" s="93"/>
      <c r="AB3" s="93"/>
      <c r="AC3" s="93"/>
      <c r="AG3" s="93" t="s">
        <v>213</v>
      </c>
      <c r="AH3" s="93"/>
      <c r="AI3" s="93"/>
      <c r="AJ3" s="93"/>
      <c r="AK3" s="93"/>
      <c r="AL3" s="93"/>
      <c r="AM3" s="93"/>
      <c r="AN3" s="93"/>
      <c r="AO3" s="93"/>
      <c r="AP3" s="70"/>
      <c r="AT3" s="93" t="s">
        <v>491</v>
      </c>
      <c r="AU3" s="93"/>
      <c r="AV3" s="93"/>
      <c r="AW3" s="93"/>
      <c r="AX3" s="93"/>
      <c r="AY3" s="93"/>
      <c r="AZ3" s="93"/>
      <c r="BA3" s="93"/>
      <c r="BB3" s="93"/>
      <c r="BF3" s="93" t="s">
        <v>550</v>
      </c>
      <c r="BG3" s="93"/>
      <c r="BH3" s="93"/>
      <c r="BI3" s="93"/>
      <c r="BJ3" s="93"/>
      <c r="BK3" s="93"/>
      <c r="BL3" s="93"/>
      <c r="BP3" s="93" t="s">
        <v>549</v>
      </c>
      <c r="BQ3" s="93"/>
      <c r="BR3" s="93"/>
      <c r="BS3" s="93"/>
      <c r="BT3" s="93"/>
      <c r="BU3" s="93"/>
      <c r="BV3" s="93"/>
    </row>
    <row r="4" spans="2:78" x14ac:dyDescent="0.25">
      <c r="C4" s="48" t="s">
        <v>206</v>
      </c>
      <c r="D4" s="47"/>
      <c r="E4" s="41" t="s">
        <v>205</v>
      </c>
      <c r="I4" s="39"/>
      <c r="K4" s="40" t="s">
        <v>206</v>
      </c>
      <c r="Q4" s="41" t="s">
        <v>205</v>
      </c>
      <c r="U4" s="39"/>
      <c r="V4" s="40"/>
      <c r="W4" s="40" t="s">
        <v>221</v>
      </c>
      <c r="Z4" s="41"/>
      <c r="AC4" s="41" t="s">
        <v>205</v>
      </c>
      <c r="AG4" s="39"/>
      <c r="AH4" s="40"/>
      <c r="AI4" s="40" t="s">
        <v>214</v>
      </c>
      <c r="AL4" s="41"/>
      <c r="AP4" s="41" t="s">
        <v>205</v>
      </c>
      <c r="AT4" s="39"/>
      <c r="AU4" s="40"/>
      <c r="AV4" s="40" t="s">
        <v>251</v>
      </c>
      <c r="AY4" s="67" t="s">
        <v>264</v>
      </c>
      <c r="AZ4" s="87">
        <f>$D$1</f>
        <v>44137</v>
      </c>
      <c r="BB4" s="41" t="s">
        <v>205</v>
      </c>
      <c r="BF4" s="39"/>
      <c r="BG4" s="40" t="s">
        <v>251</v>
      </c>
      <c r="BH4" s="40"/>
      <c r="BI4" s="40"/>
      <c r="BJ4" s="39"/>
      <c r="BL4" s="41" t="s">
        <v>205</v>
      </c>
      <c r="BP4" s="39"/>
      <c r="BQ4" s="40" t="s">
        <v>555</v>
      </c>
      <c r="BR4" s="40"/>
      <c r="BS4" s="40"/>
      <c r="BT4" s="39"/>
      <c r="BV4" s="41" t="s">
        <v>205</v>
      </c>
    </row>
    <row r="5" spans="2:78" x14ac:dyDescent="0.25">
      <c r="D5" s="49" t="s">
        <v>212</v>
      </c>
      <c r="I5" s="32"/>
      <c r="U5" s="32"/>
      <c r="V5" s="32"/>
      <c r="W5" s="42"/>
      <c r="X5" s="32"/>
      <c r="Y5" s="42"/>
      <c r="Z5" s="42"/>
      <c r="AG5" s="32"/>
      <c r="AH5" s="32"/>
      <c r="AI5" s="42"/>
      <c r="AJ5" s="32"/>
      <c r="AK5" s="42"/>
      <c r="AL5" s="42"/>
      <c r="AT5" s="32"/>
      <c r="AU5" s="32"/>
      <c r="AV5" s="32"/>
      <c r="AW5" s="32"/>
      <c r="AX5" s="32"/>
      <c r="AY5" s="32"/>
      <c r="AZ5" s="32"/>
      <c r="BA5" s="32"/>
      <c r="BB5" s="32"/>
      <c r="BF5" s="32"/>
      <c r="BG5" s="32"/>
      <c r="BH5" s="32"/>
      <c r="BI5" s="32"/>
      <c r="BJ5" s="32"/>
      <c r="BK5" s="32"/>
      <c r="BL5" s="32"/>
      <c r="BP5" s="32"/>
      <c r="BQ5" s="32"/>
      <c r="BR5" s="32"/>
      <c r="BS5" s="32"/>
      <c r="BT5" s="32"/>
      <c r="BU5" s="32"/>
      <c r="BV5" s="32"/>
    </row>
    <row r="6" spans="2:78" x14ac:dyDescent="0.25">
      <c r="C6" s="32"/>
      <c r="D6" s="35" t="s">
        <v>253</v>
      </c>
      <c r="E6" s="32" t="s">
        <v>203</v>
      </c>
      <c r="I6" s="32"/>
      <c r="J6" s="35" t="s">
        <v>253</v>
      </c>
      <c r="K6" s="32" t="s">
        <v>203</v>
      </c>
      <c r="L6" s="32" t="s">
        <v>207</v>
      </c>
      <c r="M6" s="32" t="s">
        <v>208</v>
      </c>
      <c r="N6" s="32" t="s">
        <v>58</v>
      </c>
      <c r="O6" s="32" t="s">
        <v>180</v>
      </c>
      <c r="P6" s="32" t="s">
        <v>209</v>
      </c>
      <c r="Q6" s="32" t="s">
        <v>209</v>
      </c>
      <c r="U6" s="32"/>
      <c r="V6" s="35" t="s">
        <v>253</v>
      </c>
      <c r="W6" s="32" t="s">
        <v>203</v>
      </c>
      <c r="X6" s="32" t="s">
        <v>207</v>
      </c>
      <c r="Y6" s="32" t="s">
        <v>208</v>
      </c>
      <c r="Z6" s="32" t="s">
        <v>58</v>
      </c>
      <c r="AA6" s="32" t="s">
        <v>180</v>
      </c>
      <c r="AB6" s="32" t="s">
        <v>209</v>
      </c>
      <c r="AC6" s="32" t="s">
        <v>209</v>
      </c>
      <c r="AG6" s="32"/>
      <c r="AH6" s="35" t="s">
        <v>253</v>
      </c>
      <c r="AI6" s="32" t="s">
        <v>203</v>
      </c>
      <c r="AJ6" s="32" t="s">
        <v>207</v>
      </c>
      <c r="AK6" s="32" t="s">
        <v>208</v>
      </c>
      <c r="AL6" s="32" t="s">
        <v>58</v>
      </c>
      <c r="AM6" s="32" t="s">
        <v>180</v>
      </c>
      <c r="AN6" s="32" t="s">
        <v>209</v>
      </c>
      <c r="AO6" s="32" t="s">
        <v>209</v>
      </c>
      <c r="AP6" s="32"/>
      <c r="AT6" s="32"/>
      <c r="AU6" s="35" t="s">
        <v>252</v>
      </c>
      <c r="AV6" s="32"/>
      <c r="AW6" s="32" t="s">
        <v>236</v>
      </c>
      <c r="AX6" s="32" t="s">
        <v>237</v>
      </c>
      <c r="AY6" s="32" t="s">
        <v>238</v>
      </c>
      <c r="AZ6" s="32" t="s">
        <v>239</v>
      </c>
      <c r="BA6" s="32"/>
      <c r="BB6" s="32" t="s">
        <v>240</v>
      </c>
      <c r="BF6" s="32"/>
      <c r="BG6" s="35"/>
      <c r="BH6" s="71" t="s">
        <v>485</v>
      </c>
      <c r="BI6" s="32"/>
      <c r="BJ6" s="32"/>
      <c r="BK6" s="32"/>
      <c r="BL6" s="71" t="s">
        <v>485</v>
      </c>
      <c r="BP6" s="32"/>
      <c r="BQ6" s="35"/>
      <c r="BR6" s="71" t="s">
        <v>485</v>
      </c>
      <c r="BS6" s="32"/>
      <c r="BT6" s="32"/>
      <c r="BU6" s="32"/>
      <c r="BV6" s="71" t="s">
        <v>485</v>
      </c>
    </row>
    <row r="7" spans="2:78" x14ac:dyDescent="0.25">
      <c r="C7" s="32" t="s">
        <v>57</v>
      </c>
      <c r="D7" s="32" t="s">
        <v>217</v>
      </c>
      <c r="E7" s="32" t="s">
        <v>58</v>
      </c>
      <c r="I7" s="32" t="s">
        <v>57</v>
      </c>
      <c r="J7" s="32" t="s">
        <v>59</v>
      </c>
      <c r="K7" s="32" t="s">
        <v>58</v>
      </c>
      <c r="L7" s="32" t="s">
        <v>180</v>
      </c>
      <c r="M7" s="32" t="s">
        <v>58</v>
      </c>
      <c r="N7" s="32" t="s">
        <v>210</v>
      </c>
      <c r="O7" s="32" t="s">
        <v>210</v>
      </c>
      <c r="P7" s="32" t="s">
        <v>211</v>
      </c>
      <c r="Q7" s="32" t="s">
        <v>210</v>
      </c>
      <c r="U7" s="32" t="s">
        <v>57</v>
      </c>
      <c r="V7" s="32" t="s">
        <v>215</v>
      </c>
      <c r="W7" s="32" t="s">
        <v>58</v>
      </c>
      <c r="X7" s="32" t="s">
        <v>180</v>
      </c>
      <c r="Y7" s="32" t="s">
        <v>58</v>
      </c>
      <c r="Z7" s="32" t="s">
        <v>210</v>
      </c>
      <c r="AA7" s="32" t="s">
        <v>210</v>
      </c>
      <c r="AB7" s="32" t="s">
        <v>211</v>
      </c>
      <c r="AC7" s="32" t="s">
        <v>210</v>
      </c>
      <c r="AG7" s="32" t="s">
        <v>57</v>
      </c>
      <c r="AH7" s="32" t="s">
        <v>215</v>
      </c>
      <c r="AI7" s="32" t="s">
        <v>58</v>
      </c>
      <c r="AJ7" s="32" t="s">
        <v>180</v>
      </c>
      <c r="AK7" s="32" t="s">
        <v>58</v>
      </c>
      <c r="AL7" s="32" t="s">
        <v>210</v>
      </c>
      <c r="AM7" s="32" t="s">
        <v>210</v>
      </c>
      <c r="AN7" s="32" t="s">
        <v>211</v>
      </c>
      <c r="AO7" s="32" t="s">
        <v>210</v>
      </c>
      <c r="AP7" s="32" t="s">
        <v>483</v>
      </c>
      <c r="AT7" s="32" t="s">
        <v>57</v>
      </c>
      <c r="AU7" s="32" t="s">
        <v>262</v>
      </c>
      <c r="AV7" s="32" t="s">
        <v>241</v>
      </c>
      <c r="AW7" s="32" t="s">
        <v>242</v>
      </c>
      <c r="AX7" s="32" t="s">
        <v>243</v>
      </c>
      <c r="AY7" s="32" t="s">
        <v>244</v>
      </c>
      <c r="AZ7" s="32" t="s">
        <v>241</v>
      </c>
      <c r="BA7" s="32" t="s">
        <v>245</v>
      </c>
      <c r="BB7" s="32" t="s">
        <v>246</v>
      </c>
      <c r="BF7" s="72" t="s">
        <v>57</v>
      </c>
      <c r="BG7" s="72" t="s">
        <v>492</v>
      </c>
      <c r="BH7" s="74" t="s">
        <v>486</v>
      </c>
      <c r="BI7" s="72"/>
      <c r="BJ7" s="72" t="s">
        <v>57</v>
      </c>
      <c r="BK7" s="72" t="s">
        <v>492</v>
      </c>
      <c r="BL7" s="74" t="s">
        <v>490</v>
      </c>
      <c r="BP7" s="72" t="s">
        <v>57</v>
      </c>
      <c r="BQ7" s="72" t="s">
        <v>492</v>
      </c>
      <c r="BR7" s="74" t="s">
        <v>486</v>
      </c>
      <c r="BS7" s="72"/>
      <c r="BT7" s="72" t="s">
        <v>57</v>
      </c>
      <c r="BU7" s="72" t="s">
        <v>492</v>
      </c>
      <c r="BV7" s="74" t="s">
        <v>490</v>
      </c>
    </row>
    <row r="8" spans="2:78" ht="5.0999999999999996" customHeight="1" x14ac:dyDescent="0.25">
      <c r="C8" s="22"/>
      <c r="D8" s="31"/>
      <c r="E8" s="31"/>
      <c r="I8" s="46"/>
      <c r="J8" s="31"/>
      <c r="K8" s="31"/>
      <c r="L8" s="31"/>
      <c r="M8" s="31"/>
      <c r="N8" s="31"/>
      <c r="O8" s="31"/>
      <c r="P8" s="31"/>
      <c r="Q8" s="31"/>
      <c r="U8" s="22"/>
      <c r="V8" s="31"/>
      <c r="W8" s="31"/>
      <c r="X8" s="31"/>
      <c r="Y8" s="31"/>
      <c r="Z8" s="31"/>
      <c r="AA8" s="31"/>
      <c r="AB8" s="31"/>
      <c r="AC8" s="31"/>
      <c r="AG8" s="22"/>
      <c r="AH8" s="31"/>
      <c r="AI8" s="31"/>
      <c r="AJ8" s="31"/>
      <c r="AK8" s="31"/>
      <c r="AL8" s="31"/>
      <c r="AM8" s="31"/>
      <c r="AN8" s="31"/>
      <c r="AO8" s="31"/>
      <c r="AP8" s="31"/>
      <c r="AT8" s="22"/>
      <c r="AU8" s="31"/>
      <c r="AV8" s="31"/>
      <c r="AW8" s="31"/>
      <c r="AX8" s="31"/>
      <c r="AY8" s="31"/>
      <c r="AZ8" s="31"/>
      <c r="BA8" s="31"/>
      <c r="BB8" s="31"/>
      <c r="BF8" s="22"/>
      <c r="BG8" s="31"/>
      <c r="BH8" s="31"/>
      <c r="BI8" s="79"/>
      <c r="BJ8" s="22"/>
      <c r="BK8" s="31"/>
      <c r="BL8" s="31"/>
      <c r="BP8" s="22"/>
      <c r="BQ8" s="31"/>
      <c r="BR8" s="31"/>
      <c r="BS8" s="79"/>
      <c r="BT8" s="22"/>
      <c r="BU8" s="31"/>
      <c r="BV8" s="31"/>
    </row>
    <row r="9" spans="2:78" x14ac:dyDescent="0.25">
      <c r="B9" s="58">
        <f>E9*1</f>
        <v>310606</v>
      </c>
      <c r="C9" s="51">
        <v>1</v>
      </c>
      <c r="D9" s="25" t="s">
        <v>66</v>
      </c>
      <c r="E9" s="27">
        <v>310606</v>
      </c>
      <c r="I9" s="3">
        <f t="shared" ref="I9:I59" si="0">I8+1</f>
        <v>1</v>
      </c>
      <c r="J9" s="26" t="s">
        <v>25</v>
      </c>
      <c r="K9" s="26">
        <v>194892</v>
      </c>
      <c r="L9" s="26">
        <v>2973</v>
      </c>
      <c r="M9" s="26">
        <v>110914</v>
      </c>
      <c r="N9" s="26">
        <v>39748</v>
      </c>
      <c r="O9" s="26">
        <v>606</v>
      </c>
      <c r="P9" s="26">
        <v>1421352</v>
      </c>
      <c r="Q9" s="26">
        <v>289883</v>
      </c>
      <c r="U9" s="51">
        <f t="shared" ref="U9:U19" si="1">U8+1</f>
        <v>1</v>
      </c>
      <c r="V9" s="26" t="s">
        <v>53</v>
      </c>
      <c r="W9" s="26">
        <v>68172</v>
      </c>
      <c r="X9" s="26">
        <v>839</v>
      </c>
      <c r="Y9" s="27" t="s">
        <v>607</v>
      </c>
      <c r="Z9" s="26">
        <v>20128</v>
      </c>
      <c r="AA9" s="26">
        <v>248</v>
      </c>
      <c r="AB9" s="26">
        <v>464073</v>
      </c>
      <c r="AC9" s="26">
        <v>137018</v>
      </c>
      <c r="AG9" s="51">
        <f t="shared" ref="AG9:AG72" si="2">AG8+1</f>
        <v>1</v>
      </c>
      <c r="AH9" s="52" t="s">
        <v>484</v>
      </c>
      <c r="AI9" s="27">
        <v>9567543</v>
      </c>
      <c r="AJ9" s="27">
        <v>236997</v>
      </c>
      <c r="AK9" s="27">
        <v>3159144</v>
      </c>
      <c r="AL9" s="27">
        <v>28847</v>
      </c>
      <c r="AM9" s="82">
        <v>715</v>
      </c>
      <c r="AN9" s="27">
        <v>149694768</v>
      </c>
      <c r="AO9" s="27">
        <v>451345</v>
      </c>
      <c r="AP9" s="27">
        <v>331663944</v>
      </c>
      <c r="AU9" s="26" t="s">
        <v>249</v>
      </c>
      <c r="AV9" s="26">
        <v>215476</v>
      </c>
      <c r="AW9" s="26">
        <v>2365891</v>
      </c>
      <c r="AX9" s="26">
        <v>110</v>
      </c>
      <c r="AY9" s="26">
        <v>221010</v>
      </c>
      <c r="AZ9" s="26">
        <v>97995</v>
      </c>
      <c r="BA9" s="26">
        <v>6760</v>
      </c>
      <c r="BB9" s="26">
        <v>344241</v>
      </c>
      <c r="BF9" s="3">
        <v>1</v>
      </c>
      <c r="BG9" s="25" t="s">
        <v>484</v>
      </c>
      <c r="BH9" s="26">
        <v>92698</v>
      </c>
      <c r="BI9" s="26"/>
      <c r="BJ9" s="3">
        <v>1</v>
      </c>
      <c r="BK9" s="26" t="s">
        <v>484</v>
      </c>
      <c r="BL9" s="26">
        <v>524</v>
      </c>
      <c r="BP9" s="3">
        <v>1</v>
      </c>
      <c r="BQ9" s="25" t="s">
        <v>11</v>
      </c>
      <c r="BR9" s="26">
        <v>8320</v>
      </c>
      <c r="BS9" s="26"/>
      <c r="BT9" s="3">
        <v>1</v>
      </c>
      <c r="BU9" s="26" t="s">
        <v>11</v>
      </c>
      <c r="BV9" s="26">
        <v>48</v>
      </c>
    </row>
    <row r="10" spans="2:78" x14ac:dyDescent="0.25">
      <c r="B10" s="58">
        <f t="shared" ref="B10:B73" si="3">E10*1</f>
        <v>195740</v>
      </c>
      <c r="C10" s="51">
        <v>2</v>
      </c>
      <c r="D10" s="25" t="s">
        <v>63</v>
      </c>
      <c r="E10" s="27">
        <v>195740</v>
      </c>
      <c r="I10" s="3">
        <f t="shared" si="0"/>
        <v>2</v>
      </c>
      <c r="J10" s="26" t="s">
        <v>47</v>
      </c>
      <c r="K10" s="26">
        <v>15972</v>
      </c>
      <c r="L10" s="26">
        <v>84</v>
      </c>
      <c r="M10" s="26">
        <v>9425</v>
      </c>
      <c r="N10" s="26">
        <v>21833</v>
      </c>
      <c r="O10" s="26">
        <v>115</v>
      </c>
      <c r="P10" s="26">
        <v>620170</v>
      </c>
      <c r="Q10" s="26">
        <v>847754</v>
      </c>
      <c r="U10" s="51">
        <f t="shared" si="1"/>
        <v>2</v>
      </c>
      <c r="V10" s="26" t="s">
        <v>51</v>
      </c>
      <c r="W10" s="26">
        <v>4693</v>
      </c>
      <c r="X10" s="26">
        <v>79</v>
      </c>
      <c r="Y10" s="27">
        <v>1948</v>
      </c>
      <c r="Z10" s="26"/>
      <c r="AA10" s="26"/>
      <c r="AB10" s="26">
        <v>67664</v>
      </c>
      <c r="AC10" s="26"/>
      <c r="AG10" s="51">
        <f t="shared" si="2"/>
        <v>2</v>
      </c>
      <c r="AH10" s="84" t="s">
        <v>318</v>
      </c>
      <c r="AI10" s="27">
        <v>41728</v>
      </c>
      <c r="AJ10" s="27">
        <v>1544</v>
      </c>
      <c r="AK10" s="27">
        <v>5829</v>
      </c>
      <c r="AL10" s="27">
        <v>1064</v>
      </c>
      <c r="AM10" s="82">
        <v>39</v>
      </c>
      <c r="AN10" s="27">
        <v>123609</v>
      </c>
      <c r="AO10" s="27">
        <v>3152</v>
      </c>
      <c r="AP10" s="27">
        <v>39220754</v>
      </c>
      <c r="AU10" s="25"/>
      <c r="AV10" s="26"/>
      <c r="AW10" s="26"/>
      <c r="AX10" s="26"/>
      <c r="AY10" s="26"/>
      <c r="AZ10" s="26"/>
      <c r="BA10" s="26"/>
      <c r="BB10" s="26"/>
      <c r="BF10" s="3">
        <v>2</v>
      </c>
      <c r="BG10" s="25" t="s">
        <v>275</v>
      </c>
      <c r="BH10" s="26">
        <v>52518</v>
      </c>
      <c r="BI10" s="26"/>
      <c r="BJ10" s="3">
        <v>2</v>
      </c>
      <c r="BK10" s="26" t="s">
        <v>279</v>
      </c>
      <c r="BL10" s="26">
        <v>497</v>
      </c>
      <c r="BP10" s="3">
        <v>2</v>
      </c>
      <c r="BQ10" s="25" t="s">
        <v>3</v>
      </c>
      <c r="BR10" s="26">
        <v>6920</v>
      </c>
      <c r="BS10" s="26"/>
      <c r="BT10" s="3">
        <v>2</v>
      </c>
      <c r="BU10" s="26" t="s">
        <v>4</v>
      </c>
      <c r="BV10" s="26">
        <v>41</v>
      </c>
    </row>
    <row r="11" spans="2:78" x14ac:dyDescent="0.25">
      <c r="B11" s="58">
        <f t="shared" si="3"/>
        <v>187757</v>
      </c>
      <c r="C11" s="51">
        <v>3</v>
      </c>
      <c r="D11" s="25" t="s">
        <v>69</v>
      </c>
      <c r="E11" s="27">
        <v>187757</v>
      </c>
      <c r="I11" s="3">
        <f t="shared" si="0"/>
        <v>3</v>
      </c>
      <c r="J11" s="26" t="s">
        <v>21</v>
      </c>
      <c r="K11" s="26">
        <v>248139</v>
      </c>
      <c r="L11" s="26">
        <v>5982</v>
      </c>
      <c r="M11" s="26">
        <v>200568</v>
      </c>
      <c r="N11" s="26">
        <v>34091</v>
      </c>
      <c r="O11" s="26">
        <v>822</v>
      </c>
      <c r="P11" s="26">
        <v>2113554</v>
      </c>
      <c r="Q11" s="26">
        <v>290375</v>
      </c>
      <c r="U11" s="51">
        <f t="shared" si="1"/>
        <v>3</v>
      </c>
      <c r="V11" s="26" t="s">
        <v>54</v>
      </c>
      <c r="W11" s="26">
        <v>1378</v>
      </c>
      <c r="X11" s="26">
        <v>21</v>
      </c>
      <c r="Y11" s="27">
        <v>37</v>
      </c>
      <c r="Z11" s="26"/>
      <c r="AA11" s="26"/>
      <c r="AB11" s="26">
        <v>24545</v>
      </c>
      <c r="AC11" s="26"/>
      <c r="AG11" s="51">
        <f t="shared" si="2"/>
        <v>3</v>
      </c>
      <c r="AH11" s="52" t="s">
        <v>374</v>
      </c>
      <c r="AI11" s="27">
        <v>21523</v>
      </c>
      <c r="AJ11" s="27">
        <v>527</v>
      </c>
      <c r="AK11" s="27">
        <v>9629</v>
      </c>
      <c r="AL11" s="27">
        <v>7482</v>
      </c>
      <c r="AM11" s="82">
        <v>183</v>
      </c>
      <c r="AN11" s="27">
        <v>123739</v>
      </c>
      <c r="AO11" s="27">
        <v>43014</v>
      </c>
      <c r="AP11" s="27">
        <v>2876718</v>
      </c>
      <c r="AT11" s="3">
        <v>1</v>
      </c>
      <c r="AU11" s="25" t="s">
        <v>609</v>
      </c>
      <c r="AV11" s="26">
        <v>3811</v>
      </c>
      <c r="AW11" s="26">
        <v>43978</v>
      </c>
      <c r="AX11" s="26">
        <v>111</v>
      </c>
      <c r="AY11" s="26">
        <v>3421</v>
      </c>
      <c r="AZ11" s="26">
        <v>1246</v>
      </c>
      <c r="BA11" s="26">
        <v>101</v>
      </c>
      <c r="BB11" s="26">
        <v>6082</v>
      </c>
      <c r="BF11" s="3">
        <v>3</v>
      </c>
      <c r="BG11" s="25" t="s">
        <v>272</v>
      </c>
      <c r="BH11" s="26">
        <v>48570</v>
      </c>
      <c r="BI11" s="26"/>
      <c r="BJ11" s="3">
        <v>3</v>
      </c>
      <c r="BK11" s="26" t="s">
        <v>316</v>
      </c>
      <c r="BL11" s="26">
        <v>483</v>
      </c>
      <c r="BP11" s="3">
        <v>3</v>
      </c>
      <c r="BQ11" s="25" t="s">
        <v>6</v>
      </c>
      <c r="BR11" s="26">
        <v>6222</v>
      </c>
      <c r="BS11" s="26"/>
      <c r="BT11" s="3">
        <v>3</v>
      </c>
      <c r="BU11" s="26" t="s">
        <v>15</v>
      </c>
      <c r="BV11" s="26">
        <v>37</v>
      </c>
    </row>
    <row r="12" spans="2:78" x14ac:dyDescent="0.25">
      <c r="B12" s="58">
        <f t="shared" si="3"/>
        <v>163287</v>
      </c>
      <c r="C12" s="51">
        <v>4</v>
      </c>
      <c r="D12" s="25" t="s">
        <v>95</v>
      </c>
      <c r="E12" s="27">
        <v>163287</v>
      </c>
      <c r="I12" s="3">
        <f t="shared" si="0"/>
        <v>4</v>
      </c>
      <c r="J12" s="26" t="s">
        <v>33</v>
      </c>
      <c r="K12" s="26">
        <v>113641</v>
      </c>
      <c r="L12" s="26">
        <v>1985</v>
      </c>
      <c r="M12" s="26">
        <v>10149</v>
      </c>
      <c r="N12" s="26">
        <v>37657</v>
      </c>
      <c r="O12" s="26">
        <v>658</v>
      </c>
      <c r="P12" s="26">
        <v>1426271</v>
      </c>
      <c r="Q12" s="26">
        <v>472619</v>
      </c>
      <c r="U12" s="51">
        <f t="shared" si="1"/>
        <v>4</v>
      </c>
      <c r="V12" s="26" t="s">
        <v>52</v>
      </c>
      <c r="W12" s="26">
        <v>96</v>
      </c>
      <c r="X12" s="26">
        <v>2</v>
      </c>
      <c r="Y12" s="27">
        <v>65</v>
      </c>
      <c r="Z12" s="26"/>
      <c r="AA12" s="26"/>
      <c r="AB12" s="26">
        <v>22633</v>
      </c>
      <c r="AC12" s="26"/>
      <c r="AG12" s="51">
        <f t="shared" si="2"/>
        <v>4</v>
      </c>
      <c r="AH12" s="52" t="s">
        <v>321</v>
      </c>
      <c r="AI12" s="27">
        <v>58574</v>
      </c>
      <c r="AJ12" s="27">
        <v>1980</v>
      </c>
      <c r="AK12" s="27">
        <v>16017</v>
      </c>
      <c r="AL12" s="27">
        <v>1328</v>
      </c>
      <c r="AM12" s="82">
        <v>45</v>
      </c>
      <c r="AN12" s="27"/>
      <c r="AO12" s="27"/>
      <c r="AP12" s="27">
        <v>44116714</v>
      </c>
      <c r="AT12" s="3">
        <v>2</v>
      </c>
      <c r="AU12" s="25" t="s">
        <v>610</v>
      </c>
      <c r="AV12" s="26">
        <v>66</v>
      </c>
      <c r="AW12" s="26">
        <v>3234</v>
      </c>
      <c r="AX12" s="26">
        <v>98</v>
      </c>
      <c r="AY12" s="26">
        <v>147</v>
      </c>
      <c r="AZ12" s="26">
        <v>31</v>
      </c>
      <c r="BA12" s="26">
        <v>0</v>
      </c>
      <c r="BB12" s="26">
        <v>188</v>
      </c>
      <c r="BF12" s="3">
        <v>4</v>
      </c>
      <c r="BG12" s="25" t="s">
        <v>279</v>
      </c>
      <c r="BH12" s="26">
        <v>38301</v>
      </c>
      <c r="BI12" s="26"/>
      <c r="BJ12" s="3">
        <v>4</v>
      </c>
      <c r="BK12" s="26" t="s">
        <v>278</v>
      </c>
      <c r="BL12" s="26">
        <v>440</v>
      </c>
      <c r="BP12" s="3">
        <v>4</v>
      </c>
      <c r="BQ12" s="25" t="s">
        <v>2</v>
      </c>
      <c r="BR12" s="26">
        <v>5352</v>
      </c>
      <c r="BS12" s="26"/>
      <c r="BT12" s="3">
        <v>4</v>
      </c>
      <c r="BU12" s="26" t="s">
        <v>33</v>
      </c>
      <c r="BV12" s="26">
        <v>27</v>
      </c>
    </row>
    <row r="13" spans="2:78" x14ac:dyDescent="0.25">
      <c r="B13" s="58">
        <f t="shared" si="3"/>
        <v>160184</v>
      </c>
      <c r="C13" s="51">
        <v>5</v>
      </c>
      <c r="D13" s="25" t="s">
        <v>90</v>
      </c>
      <c r="E13" s="27">
        <v>160184</v>
      </c>
      <c r="I13" s="3">
        <f t="shared" si="0"/>
        <v>5</v>
      </c>
      <c r="J13" s="26" t="s">
        <v>2</v>
      </c>
      <c r="K13" s="26">
        <v>942195</v>
      </c>
      <c r="L13" s="26">
        <v>17693</v>
      </c>
      <c r="M13" s="26">
        <v>440873</v>
      </c>
      <c r="N13" s="26">
        <v>23846</v>
      </c>
      <c r="O13" s="26">
        <v>448</v>
      </c>
      <c r="P13" s="26">
        <v>18912501</v>
      </c>
      <c r="Q13" s="26">
        <v>478649</v>
      </c>
      <c r="U13" s="51">
        <f t="shared" si="1"/>
        <v>5</v>
      </c>
      <c r="V13" s="26" t="s">
        <v>172</v>
      </c>
      <c r="W13" s="26">
        <v>85301</v>
      </c>
      <c r="X13" s="26">
        <v>110</v>
      </c>
      <c r="Y13" s="27">
        <v>29076</v>
      </c>
      <c r="Z13" s="26"/>
      <c r="AA13" s="26"/>
      <c r="AB13" s="26"/>
      <c r="AC13" s="26"/>
      <c r="AG13" s="51">
        <f t="shared" si="2"/>
        <v>5</v>
      </c>
      <c r="AH13" s="52" t="s">
        <v>384</v>
      </c>
      <c r="AI13" s="27">
        <v>4888</v>
      </c>
      <c r="AJ13" s="27">
        <v>75</v>
      </c>
      <c r="AK13" s="27">
        <v>1265</v>
      </c>
      <c r="AL13" s="27">
        <v>63228</v>
      </c>
      <c r="AM13" s="82">
        <v>970</v>
      </c>
      <c r="AN13" s="27">
        <v>146308</v>
      </c>
      <c r="AO13" s="27">
        <v>1892558</v>
      </c>
      <c r="AP13" s="27">
        <v>77307</v>
      </c>
      <c r="AT13" s="3">
        <v>3</v>
      </c>
      <c r="AU13" s="25" t="s">
        <v>612</v>
      </c>
      <c r="AV13" s="26">
        <v>5274</v>
      </c>
      <c r="AW13" s="26">
        <v>55313</v>
      </c>
      <c r="AX13" s="26">
        <v>123</v>
      </c>
      <c r="AY13" s="26">
        <v>5671</v>
      </c>
      <c r="AZ13" s="26">
        <v>2979</v>
      </c>
      <c r="BA13" s="26">
        <v>115</v>
      </c>
      <c r="BB13" s="26">
        <v>8081</v>
      </c>
      <c r="BF13" s="3">
        <v>5</v>
      </c>
      <c r="BG13" s="25" t="s">
        <v>274</v>
      </c>
      <c r="BH13" s="26">
        <v>22253</v>
      </c>
      <c r="BI13" s="26"/>
      <c r="BJ13" s="3">
        <v>5</v>
      </c>
      <c r="BK13" s="26" t="s">
        <v>275</v>
      </c>
      <c r="BL13" s="26">
        <v>416</v>
      </c>
      <c r="BP13" s="3">
        <v>5</v>
      </c>
      <c r="BQ13" s="25" t="s">
        <v>4</v>
      </c>
      <c r="BR13" s="26">
        <v>4651</v>
      </c>
      <c r="BS13" s="26"/>
      <c r="BT13" s="3">
        <v>5</v>
      </c>
      <c r="BU13" s="26" t="s">
        <v>34</v>
      </c>
      <c r="BV13" s="26">
        <v>27</v>
      </c>
    </row>
    <row r="14" spans="2:78" x14ac:dyDescent="0.25">
      <c r="B14" s="58">
        <f t="shared" si="3"/>
        <v>97875</v>
      </c>
      <c r="C14" s="51">
        <v>6</v>
      </c>
      <c r="D14" s="25" t="s">
        <v>96</v>
      </c>
      <c r="E14" s="27">
        <v>97875</v>
      </c>
      <c r="I14" s="3">
        <f t="shared" si="0"/>
        <v>6</v>
      </c>
      <c r="J14" s="26" t="s">
        <v>13</v>
      </c>
      <c r="K14" s="26">
        <v>112147</v>
      </c>
      <c r="L14" s="26">
        <v>2292</v>
      </c>
      <c r="M14" s="26">
        <v>63361</v>
      </c>
      <c r="N14" s="26">
        <v>19474</v>
      </c>
      <c r="O14" s="26">
        <v>398</v>
      </c>
      <c r="P14" s="26">
        <v>1249128</v>
      </c>
      <c r="Q14" s="26">
        <v>216910</v>
      </c>
      <c r="U14" s="51">
        <f t="shared" si="1"/>
        <v>6</v>
      </c>
      <c r="V14" s="26" t="s">
        <v>608</v>
      </c>
      <c r="W14" s="26">
        <v>76737</v>
      </c>
      <c r="X14" s="26">
        <v>4017</v>
      </c>
      <c r="Y14" s="27">
        <v>6459</v>
      </c>
      <c r="Z14" s="26"/>
      <c r="AA14" s="26"/>
      <c r="AB14" s="26">
        <v>846889</v>
      </c>
      <c r="AC14" s="26"/>
      <c r="AG14" s="51">
        <f t="shared" si="2"/>
        <v>6</v>
      </c>
      <c r="AH14" s="84" t="s">
        <v>443</v>
      </c>
      <c r="AI14" s="27">
        <v>11228</v>
      </c>
      <c r="AJ14" s="27">
        <v>289</v>
      </c>
      <c r="AK14" s="27">
        <v>5767</v>
      </c>
      <c r="AL14" s="27">
        <v>338</v>
      </c>
      <c r="AM14" s="82">
        <v>9</v>
      </c>
      <c r="AN14" s="27">
        <v>85213</v>
      </c>
      <c r="AO14" s="27">
        <v>2566</v>
      </c>
      <c r="AP14" s="27">
        <v>33203269</v>
      </c>
      <c r="AT14" s="3">
        <v>4</v>
      </c>
      <c r="AU14" s="25" t="s">
        <v>613</v>
      </c>
      <c r="AV14" s="26">
        <v>1752</v>
      </c>
      <c r="AW14" s="26">
        <v>26332</v>
      </c>
      <c r="AX14" s="26">
        <v>110</v>
      </c>
      <c r="AY14" s="26">
        <v>2300</v>
      </c>
      <c r="AZ14" s="26">
        <v>809</v>
      </c>
      <c r="BA14" s="26">
        <v>79</v>
      </c>
      <c r="BB14" s="26">
        <v>3320</v>
      </c>
      <c r="BF14" s="3">
        <v>6</v>
      </c>
      <c r="BG14" s="25" t="s">
        <v>293</v>
      </c>
      <c r="BH14" s="26">
        <v>21926</v>
      </c>
      <c r="BI14" s="26"/>
      <c r="BJ14" s="3">
        <v>6</v>
      </c>
      <c r="BK14" s="26" t="s">
        <v>272</v>
      </c>
      <c r="BL14" s="26">
        <v>379</v>
      </c>
      <c r="BP14" s="3">
        <v>6</v>
      </c>
      <c r="BQ14" s="25" t="s">
        <v>37</v>
      </c>
      <c r="BR14" s="26">
        <v>3669</v>
      </c>
      <c r="BS14" s="26"/>
      <c r="BT14" s="3">
        <v>6</v>
      </c>
      <c r="BU14" s="26" t="s">
        <v>16</v>
      </c>
      <c r="BV14" s="26">
        <v>26</v>
      </c>
    </row>
    <row r="15" spans="2:78" x14ac:dyDescent="0.25">
      <c r="B15" s="58">
        <f t="shared" si="3"/>
        <v>87456</v>
      </c>
      <c r="C15" s="51">
        <v>7</v>
      </c>
      <c r="D15" s="25" t="s">
        <v>82</v>
      </c>
      <c r="E15" s="27">
        <v>87456</v>
      </c>
      <c r="I15" s="3">
        <f t="shared" si="0"/>
        <v>7</v>
      </c>
      <c r="J15" s="26" t="s">
        <v>12</v>
      </c>
      <c r="K15" s="26">
        <v>73858</v>
      </c>
      <c r="L15" s="26">
        <v>4627</v>
      </c>
      <c r="M15" s="26">
        <v>24014</v>
      </c>
      <c r="N15" s="26">
        <v>20716</v>
      </c>
      <c r="O15" s="26">
        <v>1298</v>
      </c>
      <c r="P15" s="26">
        <v>2363962</v>
      </c>
      <c r="Q15" s="26">
        <v>663050</v>
      </c>
      <c r="U15" s="51">
        <f t="shared" si="1"/>
        <v>7</v>
      </c>
      <c r="V15" s="26" t="s">
        <v>187</v>
      </c>
      <c r="W15" s="26">
        <v>20407</v>
      </c>
      <c r="X15" s="26">
        <v>132</v>
      </c>
      <c r="Y15" s="27">
        <v>2707</v>
      </c>
      <c r="Z15" s="26"/>
      <c r="AA15" s="26"/>
      <c r="AB15" s="26">
        <v>70444</v>
      </c>
      <c r="AC15" s="26"/>
      <c r="AG15" s="51">
        <f t="shared" si="2"/>
        <v>7</v>
      </c>
      <c r="AH15" s="52" t="s">
        <v>480</v>
      </c>
      <c r="AI15" s="27">
        <v>3</v>
      </c>
      <c r="AJ15" s="27"/>
      <c r="AK15" s="27">
        <v>0</v>
      </c>
      <c r="AL15" s="27">
        <v>199</v>
      </c>
      <c r="AM15" s="82"/>
      <c r="AN15" s="27">
        <v>1329</v>
      </c>
      <c r="AO15" s="27">
        <v>88317</v>
      </c>
      <c r="AP15" s="27">
        <v>15048</v>
      </c>
      <c r="AT15" s="3">
        <v>5</v>
      </c>
      <c r="AU15" s="25" t="s">
        <v>614</v>
      </c>
      <c r="AV15" s="26">
        <v>16930</v>
      </c>
      <c r="AW15" s="26">
        <v>222916</v>
      </c>
      <c r="AX15" s="26">
        <v>110</v>
      </c>
      <c r="AY15" s="26">
        <v>22578</v>
      </c>
      <c r="AZ15" s="26">
        <v>9492</v>
      </c>
      <c r="BA15" s="26">
        <v>582</v>
      </c>
      <c r="BB15" s="26">
        <v>30596</v>
      </c>
      <c r="BF15" s="3">
        <v>7</v>
      </c>
      <c r="BG15" s="25" t="s">
        <v>273</v>
      </c>
      <c r="BH15" s="26">
        <v>18950</v>
      </c>
      <c r="BI15" s="26"/>
      <c r="BJ15" s="3">
        <v>7</v>
      </c>
      <c r="BK15" s="26" t="s">
        <v>270</v>
      </c>
      <c r="BL15" s="26">
        <v>355</v>
      </c>
      <c r="BP15" s="3">
        <v>7</v>
      </c>
      <c r="BQ15" s="25" t="s">
        <v>19</v>
      </c>
      <c r="BR15" s="26">
        <v>3433</v>
      </c>
      <c r="BS15" s="26"/>
      <c r="BT15" s="3">
        <v>7</v>
      </c>
      <c r="BU15" s="26" t="s">
        <v>14</v>
      </c>
      <c r="BV15" s="26">
        <v>26</v>
      </c>
    </row>
    <row r="16" spans="2:78" x14ac:dyDescent="0.25">
      <c r="B16" s="58">
        <f t="shared" si="3"/>
        <v>83419</v>
      </c>
      <c r="C16" s="51">
        <v>8</v>
      </c>
      <c r="D16" s="25" t="s">
        <v>88</v>
      </c>
      <c r="E16" s="27">
        <v>83419</v>
      </c>
      <c r="I16" s="3">
        <f t="shared" si="0"/>
        <v>8</v>
      </c>
      <c r="J16" s="26" t="s">
        <v>39</v>
      </c>
      <c r="K16" s="26">
        <v>25311</v>
      </c>
      <c r="L16" s="26">
        <v>710</v>
      </c>
      <c r="M16" s="26">
        <v>11226</v>
      </c>
      <c r="N16" s="26">
        <v>25993</v>
      </c>
      <c r="O16" s="26">
        <v>729</v>
      </c>
      <c r="P16" s="26">
        <v>353493</v>
      </c>
      <c r="Q16" s="26">
        <v>363017</v>
      </c>
      <c r="U16" s="51">
        <f t="shared" si="1"/>
        <v>8</v>
      </c>
      <c r="V16" s="26" t="s">
        <v>178</v>
      </c>
      <c r="W16" s="26">
        <v>11875</v>
      </c>
      <c r="X16" s="26">
        <v>584</v>
      </c>
      <c r="Y16" s="27">
        <v>3723</v>
      </c>
      <c r="Z16" s="26"/>
      <c r="AA16" s="26"/>
      <c r="AB16" s="26">
        <v>126331</v>
      </c>
      <c r="AC16" s="26"/>
      <c r="AG16" s="51">
        <f t="shared" si="2"/>
        <v>8</v>
      </c>
      <c r="AH16" s="52" t="s">
        <v>452</v>
      </c>
      <c r="AI16" s="27">
        <v>128</v>
      </c>
      <c r="AJ16" s="27">
        <v>3</v>
      </c>
      <c r="AK16" s="27">
        <v>8</v>
      </c>
      <c r="AL16" s="27">
        <v>1303</v>
      </c>
      <c r="AM16" s="82">
        <v>31</v>
      </c>
      <c r="AN16" s="27">
        <v>3677</v>
      </c>
      <c r="AO16" s="27">
        <v>37442</v>
      </c>
      <c r="AP16" s="27">
        <v>98204</v>
      </c>
      <c r="AT16" s="3">
        <v>6</v>
      </c>
      <c r="AU16" s="25" t="s">
        <v>615</v>
      </c>
      <c r="AV16" s="26">
        <v>2126</v>
      </c>
      <c r="AW16" s="26">
        <v>33103</v>
      </c>
      <c r="AX16" s="26">
        <v>111</v>
      </c>
      <c r="AY16" s="26">
        <v>2612</v>
      </c>
      <c r="AZ16" s="26">
        <v>1078</v>
      </c>
      <c r="BA16" s="26">
        <v>96</v>
      </c>
      <c r="BB16" s="26">
        <v>3751</v>
      </c>
      <c r="BF16" s="3">
        <v>8</v>
      </c>
      <c r="BG16" s="25" t="s">
        <v>270</v>
      </c>
      <c r="BH16" s="26">
        <v>18648</v>
      </c>
      <c r="BI16" s="26"/>
      <c r="BJ16" s="3">
        <v>8</v>
      </c>
      <c r="BK16" s="26" t="s">
        <v>274</v>
      </c>
      <c r="BL16" s="26">
        <v>233</v>
      </c>
      <c r="BP16" s="3">
        <v>8</v>
      </c>
      <c r="BQ16" s="25" t="s">
        <v>14</v>
      </c>
      <c r="BR16" s="26">
        <v>3161</v>
      </c>
      <c r="BS16" s="26"/>
      <c r="BT16" s="3">
        <v>8</v>
      </c>
      <c r="BU16" s="26" t="s">
        <v>2</v>
      </c>
      <c r="BV16" s="26">
        <v>21</v>
      </c>
    </row>
    <row r="17" spans="2:74" x14ac:dyDescent="0.25">
      <c r="B17" s="58">
        <f t="shared" si="3"/>
        <v>77834</v>
      </c>
      <c r="C17" s="51">
        <v>9</v>
      </c>
      <c r="D17" s="25" t="s">
        <v>563</v>
      </c>
      <c r="E17" s="27">
        <v>77834</v>
      </c>
      <c r="I17" s="3">
        <f t="shared" si="0"/>
        <v>9</v>
      </c>
      <c r="J17" s="26" t="s">
        <v>35</v>
      </c>
      <c r="K17" s="26">
        <v>17438</v>
      </c>
      <c r="L17" s="26">
        <v>647</v>
      </c>
      <c r="M17" s="26">
        <v>3348</v>
      </c>
      <c r="N17" s="26">
        <v>24709</v>
      </c>
      <c r="O17" s="26">
        <v>917</v>
      </c>
      <c r="P17" s="26">
        <v>528174</v>
      </c>
      <c r="Q17" s="26">
        <v>748388</v>
      </c>
      <c r="U17" s="51">
        <f t="shared" si="1"/>
        <v>9</v>
      </c>
      <c r="V17" s="26" t="s">
        <v>173</v>
      </c>
      <c r="W17" s="26">
        <v>103</v>
      </c>
      <c r="X17" s="26">
        <v>3</v>
      </c>
      <c r="Y17" s="26">
        <v>100</v>
      </c>
      <c r="Z17" s="26"/>
      <c r="AA17" s="26"/>
      <c r="AB17" s="26"/>
      <c r="AC17" s="26"/>
      <c r="AG17" s="51">
        <f t="shared" si="2"/>
        <v>9</v>
      </c>
      <c r="AH17" s="52" t="s">
        <v>316</v>
      </c>
      <c r="AI17" s="27">
        <v>1183131</v>
      </c>
      <c r="AJ17" s="27">
        <v>31623</v>
      </c>
      <c r="AK17" s="27">
        <v>153492</v>
      </c>
      <c r="AL17" s="27">
        <v>26097</v>
      </c>
      <c r="AM17" s="82">
        <v>698</v>
      </c>
      <c r="AN17" s="27">
        <v>3047313</v>
      </c>
      <c r="AO17" s="27">
        <v>67215</v>
      </c>
      <c r="AP17" s="27">
        <v>45336503</v>
      </c>
      <c r="AT17" s="3">
        <v>7</v>
      </c>
      <c r="AU17" s="25" t="s">
        <v>616</v>
      </c>
      <c r="AV17" s="26">
        <v>4496</v>
      </c>
      <c r="AW17" s="26">
        <v>25245</v>
      </c>
      <c r="AX17" s="26">
        <v>106</v>
      </c>
      <c r="AY17" s="26">
        <v>2031</v>
      </c>
      <c r="AZ17" s="26">
        <v>978</v>
      </c>
      <c r="BA17" s="26">
        <v>72</v>
      </c>
      <c r="BB17" s="26">
        <v>5618</v>
      </c>
      <c r="BF17" s="3">
        <v>9</v>
      </c>
      <c r="BG17" s="25" t="s">
        <v>276</v>
      </c>
      <c r="BH17" s="26">
        <v>16240</v>
      </c>
      <c r="BI17" s="26"/>
      <c r="BJ17" s="3">
        <v>9</v>
      </c>
      <c r="BK17" s="26" t="s">
        <v>317</v>
      </c>
      <c r="BL17" s="26">
        <v>225</v>
      </c>
      <c r="BP17" s="3">
        <v>9</v>
      </c>
      <c r="BQ17" s="25" t="s">
        <v>16</v>
      </c>
      <c r="BR17" s="26">
        <v>3077</v>
      </c>
      <c r="BS17" s="26"/>
      <c r="BT17" s="3">
        <v>9</v>
      </c>
      <c r="BU17" s="26" t="s">
        <v>10</v>
      </c>
      <c r="BV17" s="26">
        <v>18</v>
      </c>
    </row>
    <row r="18" spans="2:74" x14ac:dyDescent="0.25">
      <c r="B18" s="58">
        <f t="shared" si="3"/>
        <v>76446</v>
      </c>
      <c r="C18" s="51">
        <v>10</v>
      </c>
      <c r="D18" s="25" t="s">
        <v>564</v>
      </c>
      <c r="E18" s="27">
        <v>76446</v>
      </c>
      <c r="I18" s="3">
        <f t="shared" si="0"/>
        <v>10</v>
      </c>
      <c r="J18" s="26" t="s">
        <v>4</v>
      </c>
      <c r="K18" s="26">
        <v>812063</v>
      </c>
      <c r="L18" s="26">
        <v>16837</v>
      </c>
      <c r="M18" s="26">
        <v>219746</v>
      </c>
      <c r="N18" s="26">
        <v>37810</v>
      </c>
      <c r="O18" s="26">
        <v>784</v>
      </c>
      <c r="P18" s="26">
        <v>10126764</v>
      </c>
      <c r="Q18" s="26">
        <v>471501</v>
      </c>
      <c r="U18" s="51">
        <f t="shared" si="1"/>
        <v>10</v>
      </c>
      <c r="V18" s="26" t="s">
        <v>55</v>
      </c>
      <c r="W18" s="26">
        <v>3</v>
      </c>
      <c r="X18" s="26"/>
      <c r="Y18" s="26">
        <v>3</v>
      </c>
      <c r="Z18" s="26"/>
      <c r="AA18" s="26"/>
      <c r="AB18" s="26">
        <v>3</v>
      </c>
      <c r="AC18" s="26"/>
      <c r="AG18" s="51">
        <f t="shared" si="2"/>
        <v>10</v>
      </c>
      <c r="AH18" s="84" t="s">
        <v>331</v>
      </c>
      <c r="AI18" s="27">
        <v>94776</v>
      </c>
      <c r="AJ18" s="27">
        <v>1413</v>
      </c>
      <c r="AK18" s="27">
        <v>35764</v>
      </c>
      <c r="AL18" s="27">
        <v>31963</v>
      </c>
      <c r="AM18" s="82">
        <v>477</v>
      </c>
      <c r="AN18" s="27">
        <v>413515</v>
      </c>
      <c r="AO18" s="27">
        <v>139459</v>
      </c>
      <c r="AP18" s="27">
        <v>2965139</v>
      </c>
      <c r="AT18" s="3">
        <v>8</v>
      </c>
      <c r="AU18" s="25" t="s">
        <v>617</v>
      </c>
      <c r="AV18" s="26">
        <v>600</v>
      </c>
      <c r="AW18" s="26">
        <v>7681</v>
      </c>
      <c r="AX18" s="26">
        <v>110</v>
      </c>
      <c r="AY18" s="26">
        <v>537</v>
      </c>
      <c r="AZ18" s="26">
        <v>232</v>
      </c>
      <c r="BA18" s="26">
        <v>16</v>
      </c>
      <c r="BB18" s="26">
        <v>921</v>
      </c>
      <c r="BF18" s="3">
        <v>10</v>
      </c>
      <c r="BG18" s="25" t="s">
        <v>301</v>
      </c>
      <c r="BH18" s="26">
        <v>15578</v>
      </c>
      <c r="BI18" s="26"/>
      <c r="BJ18" s="3">
        <v>10</v>
      </c>
      <c r="BK18" s="26" t="s">
        <v>284</v>
      </c>
      <c r="BL18" s="26">
        <v>205</v>
      </c>
      <c r="BP18" s="3">
        <v>10</v>
      </c>
      <c r="BQ18" s="25" t="s">
        <v>29</v>
      </c>
      <c r="BR18" s="26">
        <v>2948</v>
      </c>
      <c r="BS18" s="26"/>
      <c r="BT18" s="3">
        <v>10</v>
      </c>
      <c r="BU18" s="26" t="s">
        <v>6</v>
      </c>
      <c r="BV18" s="26">
        <v>18</v>
      </c>
    </row>
    <row r="19" spans="2:74" x14ac:dyDescent="0.25">
      <c r="B19" s="58">
        <f t="shared" si="3"/>
        <v>68920</v>
      </c>
      <c r="C19" s="51">
        <v>11</v>
      </c>
      <c r="D19" s="25" t="s">
        <v>119</v>
      </c>
      <c r="E19" s="27">
        <v>68920</v>
      </c>
      <c r="I19" s="3">
        <f t="shared" si="0"/>
        <v>11</v>
      </c>
      <c r="J19" s="26" t="s">
        <v>10</v>
      </c>
      <c r="K19" s="26">
        <v>362921</v>
      </c>
      <c r="L19" s="26">
        <v>7999</v>
      </c>
      <c r="M19" s="26">
        <v>143930</v>
      </c>
      <c r="N19" s="26">
        <v>34182</v>
      </c>
      <c r="O19" s="26">
        <v>753</v>
      </c>
      <c r="P19" s="26">
        <v>3929621</v>
      </c>
      <c r="Q19" s="26">
        <v>370111</v>
      </c>
      <c r="U19" s="51">
        <f t="shared" si="1"/>
        <v>11</v>
      </c>
      <c r="V19" s="25" t="s">
        <v>174</v>
      </c>
      <c r="W19" s="25">
        <v>46</v>
      </c>
      <c r="X19" s="25"/>
      <c r="Y19" s="25">
        <v>46</v>
      </c>
      <c r="Z19" s="25"/>
      <c r="AA19" s="25"/>
      <c r="AB19" s="25">
        <v>46</v>
      </c>
      <c r="AG19" s="51">
        <f t="shared" si="2"/>
        <v>11</v>
      </c>
      <c r="AH19" s="52" t="s">
        <v>434</v>
      </c>
      <c r="AI19" s="27">
        <v>4524</v>
      </c>
      <c r="AJ19" s="27">
        <v>38</v>
      </c>
      <c r="AK19" s="27">
        <v>155</v>
      </c>
      <c r="AL19" s="27">
        <v>42312</v>
      </c>
      <c r="AM19" s="82">
        <v>355</v>
      </c>
      <c r="AN19" s="27">
        <v>40404</v>
      </c>
      <c r="AO19" s="27">
        <v>377886</v>
      </c>
      <c r="AP19" s="27">
        <v>106921</v>
      </c>
      <c r="AT19" s="3">
        <v>9</v>
      </c>
      <c r="AU19" s="25" t="s">
        <v>618</v>
      </c>
      <c r="AV19" s="26">
        <v>787</v>
      </c>
      <c r="AW19" s="26">
        <v>5383</v>
      </c>
      <c r="AX19" s="26">
        <v>116</v>
      </c>
      <c r="AY19" s="26">
        <v>1038</v>
      </c>
      <c r="AZ19" s="26">
        <v>748</v>
      </c>
      <c r="BA19" s="26">
        <v>0</v>
      </c>
      <c r="BB19" s="26">
        <v>1086</v>
      </c>
      <c r="BF19" s="3">
        <v>11</v>
      </c>
      <c r="BG19" s="25" t="s">
        <v>304</v>
      </c>
      <c r="BH19" s="26">
        <v>9935</v>
      </c>
      <c r="BI19" s="26"/>
      <c r="BJ19" s="3">
        <v>11</v>
      </c>
      <c r="BK19" s="26" t="s">
        <v>271</v>
      </c>
      <c r="BL19" s="26">
        <v>168</v>
      </c>
      <c r="BP19" s="3">
        <v>11</v>
      </c>
      <c r="BQ19" s="25" t="s">
        <v>15</v>
      </c>
      <c r="BR19" s="26">
        <v>2885</v>
      </c>
      <c r="BS19" s="26"/>
      <c r="BT19" s="3">
        <v>11</v>
      </c>
      <c r="BU19" s="26" t="s">
        <v>37</v>
      </c>
      <c r="BV19" s="26">
        <v>17</v>
      </c>
    </row>
    <row r="20" spans="2:74" x14ac:dyDescent="0.25">
      <c r="B20" s="58">
        <f t="shared" si="3"/>
        <v>68803</v>
      </c>
      <c r="C20" s="51">
        <v>12</v>
      </c>
      <c r="D20" s="25" t="s">
        <v>136</v>
      </c>
      <c r="E20" s="27">
        <v>68803</v>
      </c>
      <c r="I20" s="3">
        <f t="shared" si="0"/>
        <v>12</v>
      </c>
      <c r="J20" s="26" t="s">
        <v>43</v>
      </c>
      <c r="K20" s="26">
        <v>15231</v>
      </c>
      <c r="L20" s="26">
        <v>219</v>
      </c>
      <c r="M20" s="26">
        <v>3144</v>
      </c>
      <c r="N20" s="26">
        <v>10757</v>
      </c>
      <c r="O20" s="26">
        <v>155</v>
      </c>
      <c r="P20" s="26">
        <v>537421</v>
      </c>
      <c r="Q20" s="26">
        <v>379569</v>
      </c>
      <c r="W20" s="10"/>
      <c r="X20" s="10"/>
      <c r="Y20" s="10"/>
      <c r="Z20" s="10"/>
      <c r="AA20" s="10"/>
      <c r="AB20" s="10"/>
      <c r="AC20" s="10"/>
      <c r="AG20" s="51">
        <f t="shared" si="2"/>
        <v>12</v>
      </c>
      <c r="AH20" s="52" t="s">
        <v>324</v>
      </c>
      <c r="AI20" s="27">
        <v>27608</v>
      </c>
      <c r="AJ20" s="27">
        <v>907</v>
      </c>
      <c r="AK20" s="27">
        <v>1345</v>
      </c>
      <c r="AL20" s="27">
        <v>1078</v>
      </c>
      <c r="AM20" s="82">
        <v>35</v>
      </c>
      <c r="AN20" s="27">
        <v>8880755</v>
      </c>
      <c r="AO20" s="27">
        <v>346905</v>
      </c>
      <c r="AP20" s="27">
        <v>25599977</v>
      </c>
      <c r="AT20" s="3">
        <v>10</v>
      </c>
      <c r="AU20" s="25" t="s">
        <v>619</v>
      </c>
      <c r="AV20" s="26">
        <v>16178</v>
      </c>
      <c r="AW20" s="26">
        <v>179407</v>
      </c>
      <c r="AX20" s="26">
        <v>114</v>
      </c>
      <c r="AY20" s="26">
        <v>18387</v>
      </c>
      <c r="AZ20" s="26">
        <v>8817</v>
      </c>
      <c r="BA20" s="26">
        <v>336</v>
      </c>
      <c r="BB20" s="26">
        <v>26059</v>
      </c>
      <c r="BF20" s="3">
        <v>12</v>
      </c>
      <c r="BG20" s="25" t="s">
        <v>316</v>
      </c>
      <c r="BH20" s="26">
        <v>9598</v>
      </c>
      <c r="BI20" s="26"/>
      <c r="BJ20" s="3">
        <v>12</v>
      </c>
      <c r="BK20" s="26" t="s">
        <v>300</v>
      </c>
      <c r="BL20" s="26">
        <v>157</v>
      </c>
      <c r="BP20" s="3">
        <v>12</v>
      </c>
      <c r="BQ20" s="25" t="s">
        <v>20</v>
      </c>
      <c r="BR20" s="26">
        <v>2840</v>
      </c>
      <c r="BS20" s="26"/>
      <c r="BT20" s="3">
        <v>12</v>
      </c>
      <c r="BU20" s="26" t="s">
        <v>3</v>
      </c>
      <c r="BV20" s="26">
        <v>17</v>
      </c>
    </row>
    <row r="21" spans="2:74" x14ac:dyDescent="0.25">
      <c r="B21" s="58">
        <f t="shared" si="3"/>
        <v>66231</v>
      </c>
      <c r="C21" s="51">
        <v>13</v>
      </c>
      <c r="D21" s="25" t="s">
        <v>148</v>
      </c>
      <c r="E21" s="27">
        <v>66231</v>
      </c>
      <c r="I21" s="3">
        <f t="shared" si="0"/>
        <v>13</v>
      </c>
      <c r="J21" s="26" t="s">
        <v>32</v>
      </c>
      <c r="K21" s="26">
        <v>65845</v>
      </c>
      <c r="L21" s="26">
        <v>632</v>
      </c>
      <c r="M21" s="26">
        <v>34688</v>
      </c>
      <c r="N21" s="26">
        <v>36845</v>
      </c>
      <c r="O21" s="26">
        <v>354</v>
      </c>
      <c r="P21" s="26">
        <v>530779</v>
      </c>
      <c r="Q21" s="26">
        <v>297012</v>
      </c>
      <c r="V21" s="68" t="s">
        <v>269</v>
      </c>
      <c r="W21" s="27">
        <f>SUM(W9:W19)</f>
        <v>268811</v>
      </c>
      <c r="X21" s="27">
        <f>SUM(X9:X19)</f>
        <v>5787</v>
      </c>
      <c r="Y21" s="27">
        <f>SUM(Y9:Y19)</f>
        <v>44164</v>
      </c>
      <c r="Z21" s="27"/>
      <c r="AA21" s="27"/>
      <c r="AB21" s="27">
        <f>SUM(AB9:AB19)</f>
        <v>1622628</v>
      </c>
      <c r="AC21" s="27"/>
      <c r="AG21" s="51">
        <f t="shared" si="2"/>
        <v>13</v>
      </c>
      <c r="AH21" s="84" t="s">
        <v>308</v>
      </c>
      <c r="AI21" s="27">
        <v>114016</v>
      </c>
      <c r="AJ21" s="27">
        <v>1159</v>
      </c>
      <c r="AK21" s="27">
        <v>41166</v>
      </c>
      <c r="AL21" s="27">
        <v>12635</v>
      </c>
      <c r="AM21" s="82">
        <v>128</v>
      </c>
      <c r="AN21" s="27">
        <v>2279501</v>
      </c>
      <c r="AO21" s="27">
        <v>252607</v>
      </c>
      <c r="AP21" s="27">
        <v>9023909</v>
      </c>
      <c r="AT21" s="3">
        <v>11</v>
      </c>
      <c r="AU21" s="25" t="s">
        <v>620</v>
      </c>
      <c r="AV21" s="26">
        <v>6877</v>
      </c>
      <c r="AW21" s="26">
        <v>71928</v>
      </c>
      <c r="AX21" s="26">
        <v>112</v>
      </c>
      <c r="AY21" s="26">
        <v>6458</v>
      </c>
      <c r="AZ21" s="26">
        <v>3253</v>
      </c>
      <c r="BA21" s="26">
        <v>115</v>
      </c>
      <c r="BB21" s="26">
        <v>10194</v>
      </c>
      <c r="BF21" s="3">
        <v>13</v>
      </c>
      <c r="BG21" s="25" t="s">
        <v>317</v>
      </c>
      <c r="BH21" s="26">
        <v>9252</v>
      </c>
      <c r="BI21" s="26"/>
      <c r="BJ21" s="3">
        <v>13</v>
      </c>
      <c r="BK21" s="26" t="s">
        <v>304</v>
      </c>
      <c r="BL21" s="26">
        <v>155</v>
      </c>
      <c r="BP21" s="3">
        <v>13</v>
      </c>
      <c r="BQ21" s="25" t="s">
        <v>9</v>
      </c>
      <c r="BR21" s="26">
        <v>2743</v>
      </c>
      <c r="BS21" s="26"/>
      <c r="BT21" s="3">
        <v>13</v>
      </c>
      <c r="BU21" s="26" t="s">
        <v>7</v>
      </c>
      <c r="BV21" s="26">
        <v>16</v>
      </c>
    </row>
    <row r="22" spans="2:74" x14ac:dyDescent="0.25">
      <c r="B22" s="58">
        <f t="shared" si="3"/>
        <v>65331</v>
      </c>
      <c r="C22" s="51">
        <v>14</v>
      </c>
      <c r="D22" s="25" t="s">
        <v>156</v>
      </c>
      <c r="E22" s="27">
        <v>65331</v>
      </c>
      <c r="I22" s="3">
        <f t="shared" si="0"/>
        <v>14</v>
      </c>
      <c r="J22" s="26" t="s">
        <v>6</v>
      </c>
      <c r="K22" s="26">
        <v>429761</v>
      </c>
      <c r="L22" s="26">
        <v>10093</v>
      </c>
      <c r="M22" s="26">
        <v>135450</v>
      </c>
      <c r="N22" s="26">
        <v>33915</v>
      </c>
      <c r="O22" s="26">
        <v>796</v>
      </c>
      <c r="P22" s="26">
        <v>7876421</v>
      </c>
      <c r="Q22" s="26">
        <v>621570</v>
      </c>
      <c r="AG22" s="51">
        <f t="shared" si="2"/>
        <v>14</v>
      </c>
      <c r="AH22" s="52" t="s">
        <v>336</v>
      </c>
      <c r="AI22" s="27">
        <v>57040</v>
      </c>
      <c r="AJ22" s="27">
        <v>753</v>
      </c>
      <c r="AK22" s="27">
        <v>11808</v>
      </c>
      <c r="AL22" s="27">
        <v>5609</v>
      </c>
      <c r="AM22" s="82">
        <v>74</v>
      </c>
      <c r="AN22" s="27">
        <v>1368620</v>
      </c>
      <c r="AO22" s="27">
        <v>134572</v>
      </c>
      <c r="AP22" s="27">
        <v>10170194</v>
      </c>
      <c r="AT22" s="3">
        <v>12</v>
      </c>
      <c r="AU22" s="25" t="s">
        <v>621</v>
      </c>
      <c r="AV22" s="26">
        <v>262</v>
      </c>
      <c r="AW22" s="26">
        <v>8845</v>
      </c>
      <c r="AX22" s="26">
        <v>101</v>
      </c>
      <c r="AY22" s="26">
        <v>583</v>
      </c>
      <c r="AZ22" s="26">
        <v>120</v>
      </c>
      <c r="BA22" s="26">
        <v>21</v>
      </c>
      <c r="BB22" s="26">
        <v>746</v>
      </c>
      <c r="BF22" s="3">
        <v>14</v>
      </c>
      <c r="BG22" s="25" t="s">
        <v>300</v>
      </c>
      <c r="BH22" s="26">
        <v>8899</v>
      </c>
      <c r="BI22" s="26"/>
      <c r="BJ22" s="3">
        <v>14</v>
      </c>
      <c r="BK22" s="26" t="s">
        <v>273</v>
      </c>
      <c r="BL22" s="26">
        <v>136</v>
      </c>
      <c r="BP22" s="3">
        <v>14</v>
      </c>
      <c r="BQ22" s="25" t="s">
        <v>12</v>
      </c>
      <c r="BR22" s="26">
        <v>2651</v>
      </c>
      <c r="BS22" s="26"/>
      <c r="BT22" s="3">
        <v>14</v>
      </c>
      <c r="BU22" s="26" t="s">
        <v>12</v>
      </c>
      <c r="BV22" s="26">
        <v>11</v>
      </c>
    </row>
    <row r="23" spans="2:74" x14ac:dyDescent="0.25">
      <c r="B23" s="58">
        <f t="shared" si="3"/>
        <v>60298</v>
      </c>
      <c r="C23" s="51">
        <v>15</v>
      </c>
      <c r="D23" s="25" t="s">
        <v>106</v>
      </c>
      <c r="E23" s="27">
        <v>60298</v>
      </c>
      <c r="I23" s="3">
        <f t="shared" si="0"/>
        <v>15</v>
      </c>
      <c r="J23" s="26" t="s">
        <v>16</v>
      </c>
      <c r="K23" s="26">
        <v>185185</v>
      </c>
      <c r="L23" s="26">
        <v>4390</v>
      </c>
      <c r="M23" s="26">
        <v>56815</v>
      </c>
      <c r="N23" s="26">
        <v>27507</v>
      </c>
      <c r="O23" s="26">
        <v>652</v>
      </c>
      <c r="P23" s="26">
        <v>2970330</v>
      </c>
      <c r="Q23" s="26">
        <v>441211</v>
      </c>
      <c r="AG23" s="51">
        <f t="shared" si="2"/>
        <v>15</v>
      </c>
      <c r="AH23" s="52" t="s">
        <v>435</v>
      </c>
      <c r="AI23" s="27">
        <v>6735</v>
      </c>
      <c r="AJ23" s="27">
        <v>146</v>
      </c>
      <c r="AK23" s="27">
        <v>2096</v>
      </c>
      <c r="AL23" s="27">
        <v>17071</v>
      </c>
      <c r="AM23" s="82">
        <v>370</v>
      </c>
      <c r="AN23" s="27">
        <v>36066</v>
      </c>
      <c r="AO23" s="27">
        <v>91418</v>
      </c>
      <c r="AP23" s="27">
        <v>394518</v>
      </c>
      <c r="AT23" s="3">
        <v>13</v>
      </c>
      <c r="AU23" s="25" t="s">
        <v>622</v>
      </c>
      <c r="AV23" s="26">
        <v>598</v>
      </c>
      <c r="AW23" s="26">
        <v>11468</v>
      </c>
      <c r="AX23" s="26">
        <v>106</v>
      </c>
      <c r="AY23" s="26">
        <v>652</v>
      </c>
      <c r="AZ23" s="26">
        <v>235</v>
      </c>
      <c r="BA23" s="26">
        <v>25</v>
      </c>
      <c r="BB23" s="26">
        <v>1040</v>
      </c>
      <c r="BF23" s="3">
        <v>15</v>
      </c>
      <c r="BG23" s="25" t="s">
        <v>271</v>
      </c>
      <c r="BH23" s="26">
        <v>8501</v>
      </c>
      <c r="BI23" s="26"/>
      <c r="BJ23" s="3">
        <v>15</v>
      </c>
      <c r="BK23" s="26" t="s">
        <v>286</v>
      </c>
      <c r="BL23" s="26">
        <v>121</v>
      </c>
      <c r="BP23" s="3">
        <v>15</v>
      </c>
      <c r="BQ23" s="25" t="s">
        <v>13</v>
      </c>
      <c r="BR23" s="26">
        <v>2237</v>
      </c>
      <c r="BS23" s="26"/>
      <c r="BT23" s="3">
        <v>15</v>
      </c>
      <c r="BU23" s="26" t="s">
        <v>0</v>
      </c>
      <c r="BV23" s="26">
        <v>11</v>
      </c>
    </row>
    <row r="24" spans="2:74" x14ac:dyDescent="0.25">
      <c r="B24" s="58">
        <f t="shared" si="3"/>
        <v>57409</v>
      </c>
      <c r="C24" s="51">
        <v>16</v>
      </c>
      <c r="D24" s="25" t="s">
        <v>93</v>
      </c>
      <c r="E24" s="27">
        <v>57409</v>
      </c>
      <c r="I24" s="3">
        <f t="shared" si="0"/>
        <v>16</v>
      </c>
      <c r="J24" s="26" t="s">
        <v>34</v>
      </c>
      <c r="K24" s="26">
        <v>132136</v>
      </c>
      <c r="L24" s="26">
        <v>1744</v>
      </c>
      <c r="M24" s="26">
        <v>36422</v>
      </c>
      <c r="N24" s="26">
        <v>41881</v>
      </c>
      <c r="O24" s="26">
        <v>553</v>
      </c>
      <c r="P24" s="26">
        <v>985509</v>
      </c>
      <c r="Q24" s="26">
        <v>312357</v>
      </c>
      <c r="AG24" s="51">
        <f t="shared" si="2"/>
        <v>16</v>
      </c>
      <c r="AH24" s="52" t="s">
        <v>320</v>
      </c>
      <c r="AI24" s="27">
        <v>82133</v>
      </c>
      <c r="AJ24" s="27">
        <v>323</v>
      </c>
      <c r="AK24" s="27">
        <v>2492</v>
      </c>
      <c r="AL24" s="27">
        <v>47725</v>
      </c>
      <c r="AM24" s="82">
        <v>188</v>
      </c>
      <c r="AN24" s="27">
        <v>1770015</v>
      </c>
      <c r="AO24" s="27">
        <v>1028498</v>
      </c>
      <c r="AP24" s="27">
        <v>1720971</v>
      </c>
      <c r="AT24" s="3">
        <v>14</v>
      </c>
      <c r="AU24" s="25" t="s">
        <v>623</v>
      </c>
      <c r="AV24" s="26">
        <v>8599</v>
      </c>
      <c r="AW24" s="26">
        <v>90922</v>
      </c>
      <c r="AX24" s="26">
        <v>114</v>
      </c>
      <c r="AY24" s="26">
        <v>8926</v>
      </c>
      <c r="AZ24" s="26">
        <v>4173</v>
      </c>
      <c r="BA24" s="26">
        <v>182</v>
      </c>
      <c r="BB24" s="26">
        <v>13531</v>
      </c>
      <c r="BF24" s="3">
        <v>16</v>
      </c>
      <c r="BG24" s="25" t="s">
        <v>278</v>
      </c>
      <c r="BH24" s="26">
        <v>8289</v>
      </c>
      <c r="BI24" s="26"/>
      <c r="BJ24" s="3">
        <v>16</v>
      </c>
      <c r="BK24" s="26" t="s">
        <v>276</v>
      </c>
      <c r="BL24" s="26">
        <v>112</v>
      </c>
      <c r="BP24" s="3">
        <v>16</v>
      </c>
      <c r="BQ24" s="25" t="s">
        <v>0</v>
      </c>
      <c r="BR24" s="26">
        <v>1822</v>
      </c>
      <c r="BS24" s="26"/>
      <c r="BT24" s="3">
        <v>16</v>
      </c>
      <c r="BU24" s="26" t="s">
        <v>5</v>
      </c>
      <c r="BV24" s="26">
        <v>10</v>
      </c>
    </row>
    <row r="25" spans="2:74" x14ac:dyDescent="0.25">
      <c r="B25" s="58">
        <f t="shared" si="3"/>
        <v>55999</v>
      </c>
      <c r="C25" s="51">
        <v>17</v>
      </c>
      <c r="D25" s="25" t="s">
        <v>565</v>
      </c>
      <c r="E25" s="27">
        <v>55999</v>
      </c>
      <c r="I25" s="3">
        <f t="shared" si="0"/>
        <v>17</v>
      </c>
      <c r="J25" s="26" t="s">
        <v>37</v>
      </c>
      <c r="K25" s="26">
        <v>90279</v>
      </c>
      <c r="L25" s="26">
        <v>1046</v>
      </c>
      <c r="M25" s="26">
        <v>24629</v>
      </c>
      <c r="N25" s="26">
        <v>30988</v>
      </c>
      <c r="O25" s="26">
        <v>359</v>
      </c>
      <c r="P25" s="26">
        <v>655267</v>
      </c>
      <c r="Q25" s="26">
        <v>224922</v>
      </c>
      <c r="AG25" s="51">
        <f t="shared" si="2"/>
        <v>17</v>
      </c>
      <c r="AH25" s="52" t="s">
        <v>296</v>
      </c>
      <c r="AI25" s="27">
        <v>410988</v>
      </c>
      <c r="AJ25" s="27">
        <v>5966</v>
      </c>
      <c r="AK25" s="27">
        <v>77121</v>
      </c>
      <c r="AL25" s="27">
        <v>2487</v>
      </c>
      <c r="AM25" s="82">
        <v>36</v>
      </c>
      <c r="AN25" s="27">
        <v>2361702</v>
      </c>
      <c r="AO25" s="27">
        <v>14292</v>
      </c>
      <c r="AP25" s="27">
        <v>165245598</v>
      </c>
      <c r="AT25" s="3">
        <v>15</v>
      </c>
      <c r="AU25" s="25" t="s">
        <v>624</v>
      </c>
      <c r="AV25" s="26">
        <v>4122</v>
      </c>
      <c r="AW25" s="26">
        <v>53536</v>
      </c>
      <c r="AX25" s="26">
        <v>107</v>
      </c>
      <c r="AY25" s="26">
        <v>4921</v>
      </c>
      <c r="AZ25" s="26">
        <v>1770</v>
      </c>
      <c r="BA25" s="26">
        <v>133</v>
      </c>
      <c r="BB25" s="26">
        <v>7402</v>
      </c>
      <c r="BF25" s="3">
        <v>17</v>
      </c>
      <c r="BG25" s="25" t="s">
        <v>288</v>
      </c>
      <c r="BH25" s="26">
        <v>8286</v>
      </c>
      <c r="BI25" s="26"/>
      <c r="BJ25" s="3">
        <v>17</v>
      </c>
      <c r="BK25" s="26" t="s">
        <v>299</v>
      </c>
      <c r="BL25" s="26">
        <v>101</v>
      </c>
      <c r="BP25" s="3">
        <v>17</v>
      </c>
      <c r="BQ25" s="25" t="s">
        <v>1</v>
      </c>
      <c r="BR25" s="26">
        <v>1779</v>
      </c>
      <c r="BS25" s="26"/>
      <c r="BT25" s="3">
        <v>17</v>
      </c>
      <c r="BU25" s="26" t="s">
        <v>44</v>
      </c>
      <c r="BV25" s="26">
        <v>10</v>
      </c>
    </row>
    <row r="26" spans="2:74" x14ac:dyDescent="0.25">
      <c r="B26" s="58">
        <f t="shared" si="3"/>
        <v>53151</v>
      </c>
      <c r="C26" s="51">
        <v>18</v>
      </c>
      <c r="D26" s="25" t="s">
        <v>100</v>
      </c>
      <c r="E26" s="27">
        <v>53151</v>
      </c>
      <c r="I26" s="3">
        <f t="shared" si="0"/>
        <v>18</v>
      </c>
      <c r="J26" s="26" t="s">
        <v>30</v>
      </c>
      <c r="K26" s="26">
        <v>109670</v>
      </c>
      <c r="L26" s="26">
        <v>1492</v>
      </c>
      <c r="M26" s="26">
        <v>89662</v>
      </c>
      <c r="N26" s="26">
        <v>24547</v>
      </c>
      <c r="O26" s="26">
        <v>334</v>
      </c>
      <c r="P26" s="26">
        <v>2076257</v>
      </c>
      <c r="Q26" s="26">
        <v>464729</v>
      </c>
      <c r="AG26" s="51">
        <f t="shared" si="2"/>
        <v>18</v>
      </c>
      <c r="AH26" s="52" t="s">
        <v>437</v>
      </c>
      <c r="AI26" s="27">
        <v>238</v>
      </c>
      <c r="AJ26" s="27">
        <v>7</v>
      </c>
      <c r="AK26" s="27">
        <v>9</v>
      </c>
      <c r="AL26" s="27">
        <v>828</v>
      </c>
      <c r="AM26" s="82">
        <v>24</v>
      </c>
      <c r="AN26" s="27">
        <v>36364</v>
      </c>
      <c r="AO26" s="27">
        <v>126485</v>
      </c>
      <c r="AP26" s="27">
        <v>287496</v>
      </c>
      <c r="AT26" s="3">
        <v>16</v>
      </c>
      <c r="AU26" s="25" t="s">
        <v>625</v>
      </c>
      <c r="AV26" s="26">
        <v>1701</v>
      </c>
      <c r="AW26" s="26">
        <v>24073</v>
      </c>
      <c r="AX26" s="26">
        <v>105</v>
      </c>
      <c r="AY26" s="26">
        <v>1735</v>
      </c>
      <c r="AZ26" s="26">
        <v>516</v>
      </c>
      <c r="BA26" s="26">
        <v>85</v>
      </c>
      <c r="BB26" s="26">
        <v>3005</v>
      </c>
      <c r="BF26" s="3">
        <v>18</v>
      </c>
      <c r="BG26" s="25" t="s">
        <v>286</v>
      </c>
      <c r="BH26" s="26">
        <v>6337</v>
      </c>
      <c r="BI26" s="26"/>
      <c r="BJ26" s="3">
        <v>18</v>
      </c>
      <c r="BK26" s="26" t="s">
        <v>301</v>
      </c>
      <c r="BL26" s="26">
        <v>92</v>
      </c>
      <c r="BP26" s="3">
        <v>18</v>
      </c>
      <c r="BQ26" s="25" t="s">
        <v>34</v>
      </c>
      <c r="BR26" s="26">
        <v>1770</v>
      </c>
      <c r="BS26" s="26"/>
      <c r="BT26" s="3">
        <v>18</v>
      </c>
      <c r="BU26" s="26" t="s">
        <v>40</v>
      </c>
      <c r="BV26" s="26">
        <v>10</v>
      </c>
    </row>
    <row r="27" spans="2:74" x14ac:dyDescent="0.25">
      <c r="B27" s="58">
        <f t="shared" si="3"/>
        <v>51536</v>
      </c>
      <c r="C27" s="51">
        <v>19</v>
      </c>
      <c r="D27" s="25" t="s">
        <v>183</v>
      </c>
      <c r="E27" s="27">
        <v>51536</v>
      </c>
      <c r="I27" s="3">
        <f t="shared" si="0"/>
        <v>19</v>
      </c>
      <c r="J27" s="26" t="s">
        <v>8</v>
      </c>
      <c r="K27" s="26">
        <v>183616</v>
      </c>
      <c r="L27" s="26">
        <v>5934</v>
      </c>
      <c r="M27" s="26">
        <v>9048</v>
      </c>
      <c r="N27" s="26">
        <v>39498</v>
      </c>
      <c r="O27" s="26">
        <v>1276</v>
      </c>
      <c r="P27" s="26">
        <v>2784105</v>
      </c>
      <c r="Q27" s="26">
        <v>598888</v>
      </c>
      <c r="AG27" s="51">
        <f t="shared" si="2"/>
        <v>19</v>
      </c>
      <c r="AH27" s="52" t="s">
        <v>291</v>
      </c>
      <c r="AI27" s="27">
        <v>100400</v>
      </c>
      <c r="AJ27" s="27">
        <v>989</v>
      </c>
      <c r="AK27" s="27">
        <v>12011</v>
      </c>
      <c r="AL27" s="27">
        <v>10626</v>
      </c>
      <c r="AM27" s="82">
        <v>105</v>
      </c>
      <c r="AN27" s="27">
        <v>2537798</v>
      </c>
      <c r="AO27" s="27">
        <v>268600</v>
      </c>
      <c r="AP27" s="27">
        <v>9448256</v>
      </c>
      <c r="AT27" s="3">
        <v>17</v>
      </c>
      <c r="AU27" s="25" t="s">
        <v>626</v>
      </c>
      <c r="AV27" s="26">
        <v>1043</v>
      </c>
      <c r="AW27" s="26">
        <v>20850</v>
      </c>
      <c r="AX27" s="26">
        <v>105</v>
      </c>
      <c r="AY27" s="26">
        <v>1430</v>
      </c>
      <c r="AZ27" s="26">
        <v>412</v>
      </c>
      <c r="BA27" s="26">
        <v>89</v>
      </c>
      <c r="BB27" s="26">
        <v>2150</v>
      </c>
      <c r="BF27" s="3">
        <v>19</v>
      </c>
      <c r="BG27" s="25" t="s">
        <v>388</v>
      </c>
      <c r="BH27" s="26">
        <v>5877</v>
      </c>
      <c r="BI27" s="26"/>
      <c r="BJ27" s="3">
        <v>19</v>
      </c>
      <c r="BK27" s="26" t="s">
        <v>305</v>
      </c>
      <c r="BL27" s="26">
        <v>86</v>
      </c>
      <c r="BP27" s="3">
        <v>19</v>
      </c>
      <c r="BQ27" s="25" t="s">
        <v>7</v>
      </c>
      <c r="BR27" s="26">
        <v>1671</v>
      </c>
      <c r="BS27" s="26"/>
      <c r="BT27" s="3">
        <v>19</v>
      </c>
      <c r="BU27" s="26" t="s">
        <v>24</v>
      </c>
      <c r="BV27" s="26">
        <v>10</v>
      </c>
    </row>
    <row r="28" spans="2:74" x14ac:dyDescent="0.25">
      <c r="B28" s="58">
        <f t="shared" si="3"/>
        <v>50461</v>
      </c>
      <c r="C28" s="51">
        <v>20</v>
      </c>
      <c r="D28" s="25" t="s">
        <v>113</v>
      </c>
      <c r="E28" s="27">
        <v>50461</v>
      </c>
      <c r="I28" s="3">
        <f t="shared" si="0"/>
        <v>20</v>
      </c>
      <c r="J28" s="26" t="s">
        <v>41</v>
      </c>
      <c r="K28" s="26">
        <v>6799</v>
      </c>
      <c r="L28" s="26">
        <v>148</v>
      </c>
      <c r="M28" s="26">
        <v>1063</v>
      </c>
      <c r="N28" s="26">
        <v>5058</v>
      </c>
      <c r="O28" s="26">
        <v>110</v>
      </c>
      <c r="P28" s="26">
        <v>655868</v>
      </c>
      <c r="Q28" s="26">
        <v>487920</v>
      </c>
      <c r="AG28" s="51">
        <f t="shared" si="2"/>
        <v>20</v>
      </c>
      <c r="AH28" s="52" t="s">
        <v>286</v>
      </c>
      <c r="AI28" s="27">
        <v>447355</v>
      </c>
      <c r="AJ28" s="27">
        <v>11858</v>
      </c>
      <c r="AK28" s="27">
        <v>409498</v>
      </c>
      <c r="AL28" s="27">
        <v>38542</v>
      </c>
      <c r="AM28" s="82">
        <v>1022</v>
      </c>
      <c r="AN28" s="27">
        <v>5041257</v>
      </c>
      <c r="AO28" s="27">
        <v>434335</v>
      </c>
      <c r="AP28" s="27">
        <v>11606838</v>
      </c>
      <c r="AT28" s="3">
        <v>18</v>
      </c>
      <c r="AU28" s="25" t="s">
        <v>627</v>
      </c>
      <c r="AV28" s="26">
        <v>1538</v>
      </c>
      <c r="AW28" s="26">
        <v>37043</v>
      </c>
      <c r="AX28" s="26">
        <v>102</v>
      </c>
      <c r="AY28" s="26">
        <v>3334</v>
      </c>
      <c r="AZ28" s="26">
        <v>716</v>
      </c>
      <c r="BA28" s="26">
        <v>102</v>
      </c>
      <c r="BB28" s="26">
        <v>4255</v>
      </c>
      <c r="BF28" s="3">
        <v>20</v>
      </c>
      <c r="BG28" s="25" t="s">
        <v>308</v>
      </c>
      <c r="BH28" s="26">
        <v>4135</v>
      </c>
      <c r="BI28" s="26"/>
      <c r="BJ28" s="3">
        <v>20</v>
      </c>
      <c r="BK28" s="26" t="s">
        <v>293</v>
      </c>
      <c r="BL28" s="26">
        <v>78</v>
      </c>
      <c r="BP28" s="3">
        <v>20</v>
      </c>
      <c r="BQ28" s="25" t="s">
        <v>18</v>
      </c>
      <c r="BR28" s="26">
        <v>1336</v>
      </c>
      <c r="BS28" s="26"/>
      <c r="BT28" s="3">
        <v>20</v>
      </c>
      <c r="BU28" s="26" t="s">
        <v>29</v>
      </c>
      <c r="BV28" s="26">
        <v>9</v>
      </c>
    </row>
    <row r="29" spans="2:74" x14ac:dyDescent="0.25">
      <c r="B29" s="58">
        <f t="shared" si="3"/>
        <v>50407</v>
      </c>
      <c r="C29" s="51">
        <v>21</v>
      </c>
      <c r="D29" s="25" t="s">
        <v>61</v>
      </c>
      <c r="E29" s="27">
        <v>50407</v>
      </c>
      <c r="I29" s="3">
        <f t="shared" si="0"/>
        <v>21</v>
      </c>
      <c r="J29" s="26" t="s">
        <v>17</v>
      </c>
      <c r="K29" s="26">
        <v>146995</v>
      </c>
      <c r="L29" s="26">
        <v>4155</v>
      </c>
      <c r="M29" s="26">
        <v>134639</v>
      </c>
      <c r="N29" s="26">
        <v>24314</v>
      </c>
      <c r="O29" s="26">
        <v>687</v>
      </c>
      <c r="P29" s="26">
        <v>3479230</v>
      </c>
      <c r="Q29" s="26">
        <v>575490</v>
      </c>
      <c r="AG29" s="51">
        <f t="shared" si="2"/>
        <v>21</v>
      </c>
      <c r="AH29" s="52" t="s">
        <v>458</v>
      </c>
      <c r="AI29" s="27">
        <v>3624</v>
      </c>
      <c r="AJ29" s="27">
        <v>59</v>
      </c>
      <c r="AK29" s="27">
        <v>1335</v>
      </c>
      <c r="AL29" s="27">
        <v>9059</v>
      </c>
      <c r="AM29" s="82">
        <v>147</v>
      </c>
      <c r="AN29" s="27">
        <v>23311</v>
      </c>
      <c r="AO29" s="27">
        <v>58270</v>
      </c>
      <c r="AP29" s="27">
        <v>400050</v>
      </c>
      <c r="AT29" s="3">
        <v>19</v>
      </c>
      <c r="AU29" s="25" t="s">
        <v>628</v>
      </c>
      <c r="AV29" s="26">
        <v>5230</v>
      </c>
      <c r="AW29" s="26">
        <v>40022</v>
      </c>
      <c r="AX29" s="26">
        <v>116</v>
      </c>
      <c r="AY29" s="26">
        <v>4069</v>
      </c>
      <c r="AZ29" s="26">
        <v>2557</v>
      </c>
      <c r="BA29" s="26">
        <v>75</v>
      </c>
      <c r="BB29" s="26">
        <v>6811</v>
      </c>
      <c r="BF29" s="3">
        <v>21</v>
      </c>
      <c r="BG29" s="25" t="s">
        <v>305</v>
      </c>
      <c r="BH29" s="26">
        <v>4041</v>
      </c>
      <c r="BI29" s="26"/>
      <c r="BJ29" s="3">
        <v>21</v>
      </c>
      <c r="BK29" s="26" t="s">
        <v>277</v>
      </c>
      <c r="BL29" s="26">
        <v>76</v>
      </c>
      <c r="BP29" s="3">
        <v>21</v>
      </c>
      <c r="BQ29" s="25" t="s">
        <v>36</v>
      </c>
      <c r="BR29" s="26">
        <v>1246</v>
      </c>
      <c r="BS29" s="26"/>
      <c r="BT29" s="3">
        <v>21</v>
      </c>
      <c r="BU29" s="26" t="s">
        <v>48</v>
      </c>
      <c r="BV29" s="26">
        <v>9</v>
      </c>
    </row>
    <row r="30" spans="2:74" x14ac:dyDescent="0.25">
      <c r="B30" s="58">
        <f t="shared" si="3"/>
        <v>49604</v>
      </c>
      <c r="C30" s="51">
        <v>22</v>
      </c>
      <c r="D30" s="25" t="s">
        <v>62</v>
      </c>
      <c r="E30" s="27">
        <v>49604</v>
      </c>
      <c r="I30" s="3">
        <f t="shared" si="0"/>
        <v>22</v>
      </c>
      <c r="J30" s="26" t="s">
        <v>5</v>
      </c>
      <c r="K30" s="26">
        <v>160549</v>
      </c>
      <c r="L30" s="26">
        <v>10023</v>
      </c>
      <c r="M30" s="26">
        <v>16561</v>
      </c>
      <c r="N30" s="26">
        <v>23293</v>
      </c>
      <c r="O30" s="26">
        <v>1454</v>
      </c>
      <c r="P30" s="26">
        <v>6217043</v>
      </c>
      <c r="Q30" s="26">
        <v>902001</v>
      </c>
      <c r="AG30" s="51">
        <f t="shared" si="2"/>
        <v>22</v>
      </c>
      <c r="AH30" s="52" t="s">
        <v>428</v>
      </c>
      <c r="AI30" s="27">
        <v>2683</v>
      </c>
      <c r="AJ30" s="27">
        <v>41</v>
      </c>
      <c r="AK30" s="27">
        <v>187</v>
      </c>
      <c r="AL30" s="27">
        <v>219</v>
      </c>
      <c r="AM30" s="82">
        <v>3</v>
      </c>
      <c r="AN30" s="27">
        <v>249629</v>
      </c>
      <c r="AO30" s="27">
        <v>20414</v>
      </c>
      <c r="AP30" s="27">
        <v>12228583</v>
      </c>
      <c r="AT30" s="3">
        <v>20</v>
      </c>
      <c r="AU30" s="25" t="s">
        <v>629</v>
      </c>
      <c r="AV30" s="26">
        <v>167</v>
      </c>
      <c r="AW30" s="26">
        <v>11366</v>
      </c>
      <c r="AX30" s="26">
        <v>103</v>
      </c>
      <c r="AY30" s="26">
        <v>703</v>
      </c>
      <c r="AZ30" s="26">
        <v>39</v>
      </c>
      <c r="BA30" s="26">
        <v>31</v>
      </c>
      <c r="BB30" s="26">
        <v>862</v>
      </c>
      <c r="BF30" s="3">
        <v>22</v>
      </c>
      <c r="BG30" s="25" t="s">
        <v>284</v>
      </c>
      <c r="BH30" s="26">
        <v>3763</v>
      </c>
      <c r="BI30" s="26"/>
      <c r="BJ30" s="3">
        <v>22</v>
      </c>
      <c r="BK30" s="26" t="s">
        <v>323</v>
      </c>
      <c r="BL30" s="26">
        <v>64</v>
      </c>
      <c r="BP30" s="3">
        <v>22</v>
      </c>
      <c r="BQ30" s="25" t="s">
        <v>27</v>
      </c>
      <c r="BR30" s="26">
        <v>1196</v>
      </c>
      <c r="BS30" s="26"/>
      <c r="BT30" s="3">
        <v>22</v>
      </c>
      <c r="BU30" s="26" t="s">
        <v>31</v>
      </c>
      <c r="BV30" s="26">
        <v>9</v>
      </c>
    </row>
    <row r="31" spans="2:74" x14ac:dyDescent="0.25">
      <c r="B31" s="58">
        <f t="shared" si="3"/>
        <v>48925</v>
      </c>
      <c r="C31" s="51">
        <v>23</v>
      </c>
      <c r="D31" s="25" t="s">
        <v>132</v>
      </c>
      <c r="E31" s="27">
        <v>48925</v>
      </c>
      <c r="I31" s="3">
        <f t="shared" si="0"/>
        <v>23</v>
      </c>
      <c r="J31" s="26" t="s">
        <v>3</v>
      </c>
      <c r="K31" s="26">
        <v>204326</v>
      </c>
      <c r="L31" s="26">
        <v>7716</v>
      </c>
      <c r="M31" s="26">
        <v>75517</v>
      </c>
      <c r="N31" s="26">
        <v>20459</v>
      </c>
      <c r="O31" s="26">
        <v>773</v>
      </c>
      <c r="P31" s="26">
        <v>5380440</v>
      </c>
      <c r="Q31" s="26">
        <v>538752</v>
      </c>
      <c r="AG31" s="51">
        <f t="shared" si="2"/>
        <v>23</v>
      </c>
      <c r="AH31" s="84" t="s">
        <v>430</v>
      </c>
      <c r="AI31" s="27">
        <v>206</v>
      </c>
      <c r="AJ31" s="27">
        <v>9</v>
      </c>
      <c r="AK31" s="27">
        <v>21</v>
      </c>
      <c r="AL31" s="27">
        <v>3312</v>
      </c>
      <c r="AM31" s="82">
        <v>145</v>
      </c>
      <c r="AN31" s="27">
        <v>88217</v>
      </c>
      <c r="AO31" s="27">
        <v>1418303</v>
      </c>
      <c r="AP31" s="27">
        <v>62199</v>
      </c>
      <c r="AT31" s="3">
        <v>21</v>
      </c>
      <c r="AU31" s="25" t="s">
        <v>630</v>
      </c>
      <c r="AV31" s="26">
        <v>4472</v>
      </c>
      <c r="AW31" s="26">
        <v>43598</v>
      </c>
      <c r="AX31" s="26">
        <v>116</v>
      </c>
      <c r="AY31" s="26">
        <v>4101</v>
      </c>
      <c r="AZ31" s="26">
        <v>1652</v>
      </c>
      <c r="BA31" s="26">
        <v>128</v>
      </c>
      <c r="BB31" s="26">
        <v>7033</v>
      </c>
      <c r="BF31" s="3">
        <v>23</v>
      </c>
      <c r="BG31" s="25" t="s">
        <v>282</v>
      </c>
      <c r="BH31" s="26">
        <v>3422</v>
      </c>
      <c r="BI31" s="26"/>
      <c r="BJ31" s="3">
        <v>23</v>
      </c>
      <c r="BK31" s="26" t="s">
        <v>280</v>
      </c>
      <c r="BL31" s="26">
        <v>56</v>
      </c>
      <c r="BP31" s="3">
        <v>23</v>
      </c>
      <c r="BQ31" s="25" t="s">
        <v>31</v>
      </c>
      <c r="BR31" s="26">
        <v>1084</v>
      </c>
      <c r="BS31" s="26"/>
      <c r="BT31" s="3">
        <v>23</v>
      </c>
      <c r="BU31" s="26" t="s">
        <v>36</v>
      </c>
      <c r="BV31" s="26">
        <v>9</v>
      </c>
    </row>
    <row r="32" spans="2:74" x14ac:dyDescent="0.25">
      <c r="B32" s="58">
        <f t="shared" si="3"/>
        <v>46986</v>
      </c>
      <c r="C32" s="51">
        <v>24</v>
      </c>
      <c r="D32" s="25" t="s">
        <v>118</v>
      </c>
      <c r="E32" s="27">
        <v>46986</v>
      </c>
      <c r="I32" s="3">
        <f t="shared" si="0"/>
        <v>24</v>
      </c>
      <c r="J32" s="26" t="s">
        <v>29</v>
      </c>
      <c r="K32" s="26">
        <v>153620</v>
      </c>
      <c r="L32" s="26">
        <v>2538</v>
      </c>
      <c r="M32" s="26">
        <v>18957</v>
      </c>
      <c r="N32" s="26">
        <v>27239</v>
      </c>
      <c r="O32" s="26">
        <v>450</v>
      </c>
      <c r="P32" s="26">
        <v>2905229</v>
      </c>
      <c r="Q32" s="26">
        <v>515145</v>
      </c>
      <c r="AG32" s="51">
        <f t="shared" si="2"/>
        <v>24</v>
      </c>
      <c r="AH32" s="84" t="s">
        <v>456</v>
      </c>
      <c r="AI32" s="27">
        <v>356</v>
      </c>
      <c r="AJ32" s="27"/>
      <c r="AK32" s="27">
        <v>30</v>
      </c>
      <c r="AL32" s="27">
        <v>460</v>
      </c>
      <c r="AM32" s="82"/>
      <c r="AN32" s="27">
        <v>175354</v>
      </c>
      <c r="AO32" s="27">
        <v>226414</v>
      </c>
      <c r="AP32" s="27">
        <v>774484</v>
      </c>
      <c r="AT32" s="3">
        <v>22</v>
      </c>
      <c r="AU32" s="25" t="s">
        <v>631</v>
      </c>
      <c r="AV32" s="26">
        <v>8220</v>
      </c>
      <c r="AW32" s="26">
        <v>51416</v>
      </c>
      <c r="AX32" s="26">
        <v>114</v>
      </c>
      <c r="AY32" s="26">
        <v>5752</v>
      </c>
      <c r="AZ32" s="26">
        <v>2931</v>
      </c>
      <c r="BA32" s="26">
        <v>165</v>
      </c>
      <c r="BB32" s="26">
        <v>11198</v>
      </c>
      <c r="BF32" s="3">
        <v>24</v>
      </c>
      <c r="BG32" s="25" t="s">
        <v>335</v>
      </c>
      <c r="BH32" s="26">
        <v>3413</v>
      </c>
      <c r="BI32" s="26"/>
      <c r="BJ32" s="3">
        <v>24</v>
      </c>
      <c r="BK32" s="26" t="s">
        <v>285</v>
      </c>
      <c r="BL32" s="26">
        <v>55</v>
      </c>
      <c r="BP32" s="3">
        <v>24</v>
      </c>
      <c r="BQ32" s="25" t="s">
        <v>30</v>
      </c>
      <c r="BR32" s="26">
        <v>1028</v>
      </c>
      <c r="BS32" s="26"/>
      <c r="BT32" s="3">
        <v>24</v>
      </c>
      <c r="BU32" s="26" t="s">
        <v>8</v>
      </c>
      <c r="BV32" s="26">
        <v>8</v>
      </c>
    </row>
    <row r="33" spans="2:74" x14ac:dyDescent="0.25">
      <c r="B33" s="58">
        <f t="shared" si="3"/>
        <v>45451</v>
      </c>
      <c r="C33" s="51">
        <v>25</v>
      </c>
      <c r="D33" s="25" t="s">
        <v>79</v>
      </c>
      <c r="E33" s="27">
        <v>45451</v>
      </c>
      <c r="I33" s="3">
        <f t="shared" si="0"/>
        <v>25</v>
      </c>
      <c r="J33" s="26" t="s">
        <v>26</v>
      </c>
      <c r="K33" s="26">
        <v>120865</v>
      </c>
      <c r="L33" s="26">
        <v>3348</v>
      </c>
      <c r="M33" s="26">
        <v>11678</v>
      </c>
      <c r="N33" s="26">
        <v>40611</v>
      </c>
      <c r="O33" s="26">
        <v>1125</v>
      </c>
      <c r="P33" s="26">
        <v>1095352</v>
      </c>
      <c r="Q33" s="26">
        <v>368043</v>
      </c>
      <c r="AG33" s="51">
        <f t="shared" si="2"/>
        <v>25</v>
      </c>
      <c r="AH33" s="52" t="s">
        <v>332</v>
      </c>
      <c r="AI33" s="27">
        <v>141867</v>
      </c>
      <c r="AJ33" s="27">
        <v>8741</v>
      </c>
      <c r="AK33" s="27">
        <v>21071</v>
      </c>
      <c r="AL33" s="27">
        <v>12098</v>
      </c>
      <c r="AM33" s="82">
        <v>745</v>
      </c>
      <c r="AN33" s="27">
        <v>334452</v>
      </c>
      <c r="AO33" s="27">
        <v>28520</v>
      </c>
      <c r="AP33" s="27">
        <v>11726750</v>
      </c>
      <c r="AT33" s="3">
        <v>23</v>
      </c>
      <c r="AU33" s="25" t="s">
        <v>632</v>
      </c>
      <c r="AV33" s="26">
        <v>6661</v>
      </c>
      <c r="AW33" s="26">
        <v>82358</v>
      </c>
      <c r="AX33" s="26">
        <v>112</v>
      </c>
      <c r="AY33" s="26">
        <v>7276</v>
      </c>
      <c r="AZ33" s="26">
        <v>3228</v>
      </c>
      <c r="BA33" s="26">
        <v>243</v>
      </c>
      <c r="BB33" s="26">
        <v>10947</v>
      </c>
      <c r="BF33" s="3">
        <v>25</v>
      </c>
      <c r="BG33" s="25" t="s">
        <v>396</v>
      </c>
      <c r="BH33" s="26">
        <v>2933</v>
      </c>
      <c r="BI33" s="26"/>
      <c r="BJ33" s="3">
        <v>25</v>
      </c>
      <c r="BK33" s="26" t="s">
        <v>302</v>
      </c>
      <c r="BL33" s="26">
        <v>54</v>
      </c>
      <c r="BP33" s="3">
        <v>25</v>
      </c>
      <c r="BQ33" s="25" t="s">
        <v>22</v>
      </c>
      <c r="BR33" s="26">
        <v>1026</v>
      </c>
      <c r="BS33" s="26"/>
      <c r="BT33" s="3">
        <v>25</v>
      </c>
      <c r="BU33" s="26" t="s">
        <v>20</v>
      </c>
      <c r="BV33" s="26">
        <v>7</v>
      </c>
    </row>
    <row r="34" spans="2:74" x14ac:dyDescent="0.25">
      <c r="B34" s="58">
        <f t="shared" si="3"/>
        <v>44029</v>
      </c>
      <c r="C34" s="51">
        <v>26</v>
      </c>
      <c r="D34" s="25" t="s">
        <v>94</v>
      </c>
      <c r="E34" s="27">
        <v>44029</v>
      </c>
      <c r="I34" s="3">
        <f t="shared" si="0"/>
        <v>26</v>
      </c>
      <c r="J34" s="26" t="s">
        <v>20</v>
      </c>
      <c r="K34" s="26">
        <v>196226</v>
      </c>
      <c r="L34" s="26">
        <v>3162</v>
      </c>
      <c r="M34" s="26">
        <v>139852</v>
      </c>
      <c r="N34" s="26">
        <v>31972</v>
      </c>
      <c r="O34" s="26">
        <v>515</v>
      </c>
      <c r="P34" s="26">
        <v>2686378</v>
      </c>
      <c r="Q34" s="26">
        <v>437704</v>
      </c>
      <c r="AG34" s="51">
        <f t="shared" si="2"/>
        <v>26</v>
      </c>
      <c r="AH34" s="52" t="s">
        <v>347</v>
      </c>
      <c r="AI34" s="27">
        <v>52269</v>
      </c>
      <c r="AJ34" s="27">
        <v>1280</v>
      </c>
      <c r="AK34" s="27">
        <v>22422</v>
      </c>
      <c r="AL34" s="27">
        <v>15966</v>
      </c>
      <c r="AM34" s="82">
        <v>391</v>
      </c>
      <c r="AN34" s="27">
        <v>319831</v>
      </c>
      <c r="AO34" s="27">
        <v>97695</v>
      </c>
      <c r="AP34" s="27">
        <v>3273769</v>
      </c>
      <c r="AT34" s="3">
        <v>24</v>
      </c>
      <c r="AU34" s="25" t="s">
        <v>633</v>
      </c>
      <c r="AV34" s="26">
        <v>2349</v>
      </c>
      <c r="AW34" s="26">
        <v>35931</v>
      </c>
      <c r="AX34" s="26">
        <v>107</v>
      </c>
      <c r="AY34" s="26">
        <v>2553</v>
      </c>
      <c r="AZ34" s="26">
        <v>680</v>
      </c>
      <c r="BA34" s="26">
        <v>122</v>
      </c>
      <c r="BB34" s="26">
        <v>4343</v>
      </c>
      <c r="BF34" s="3">
        <v>26</v>
      </c>
      <c r="BG34" s="25" t="s">
        <v>299</v>
      </c>
      <c r="BH34" s="26">
        <v>2618</v>
      </c>
      <c r="BI34" s="26"/>
      <c r="BJ34" s="3">
        <v>26</v>
      </c>
      <c r="BK34" s="26" t="s">
        <v>346</v>
      </c>
      <c r="BL34" s="26">
        <v>51</v>
      </c>
      <c r="BP34" s="3">
        <v>26</v>
      </c>
      <c r="BQ34" s="25" t="s">
        <v>48</v>
      </c>
      <c r="BR34" s="26">
        <v>972</v>
      </c>
      <c r="BS34" s="26"/>
      <c r="BT34" s="3">
        <v>26</v>
      </c>
      <c r="BU34" s="26" t="s">
        <v>18</v>
      </c>
      <c r="BV34" s="26">
        <v>7</v>
      </c>
    </row>
    <row r="35" spans="2:74" x14ac:dyDescent="0.25">
      <c r="B35" s="58">
        <f t="shared" si="3"/>
        <v>42937</v>
      </c>
      <c r="C35" s="51">
        <v>27</v>
      </c>
      <c r="D35" s="25" t="s">
        <v>64</v>
      </c>
      <c r="E35" s="27">
        <v>42937</v>
      </c>
      <c r="I35" s="3">
        <f t="shared" si="0"/>
        <v>27</v>
      </c>
      <c r="J35" s="26" t="s">
        <v>44</v>
      </c>
      <c r="K35" s="26">
        <v>34252</v>
      </c>
      <c r="L35" s="26">
        <v>386</v>
      </c>
      <c r="M35" s="26">
        <v>12370</v>
      </c>
      <c r="N35" s="26">
        <v>32048</v>
      </c>
      <c r="O35" s="26">
        <v>361</v>
      </c>
      <c r="P35" s="26">
        <v>508931</v>
      </c>
      <c r="Q35" s="26">
        <v>476180</v>
      </c>
      <c r="AG35" s="51">
        <f t="shared" si="2"/>
        <v>27</v>
      </c>
      <c r="AH35" s="52" t="s">
        <v>451</v>
      </c>
      <c r="AI35" s="27">
        <v>6642</v>
      </c>
      <c r="AJ35" s="27">
        <v>24</v>
      </c>
      <c r="AK35" s="27">
        <v>1942</v>
      </c>
      <c r="AL35" s="27">
        <v>2805</v>
      </c>
      <c r="AM35" s="82">
        <v>10</v>
      </c>
      <c r="AN35" s="27">
        <v>299546</v>
      </c>
      <c r="AO35" s="27">
        <v>126523</v>
      </c>
      <c r="AP35" s="27">
        <v>2367513</v>
      </c>
      <c r="AT35" s="3">
        <v>25</v>
      </c>
      <c r="AU35" s="25" t="s">
        <v>634</v>
      </c>
      <c r="AV35" s="26">
        <v>3178</v>
      </c>
      <c r="AW35" s="26">
        <v>27942</v>
      </c>
      <c r="AX35" s="26">
        <v>117</v>
      </c>
      <c r="AY35" s="26">
        <v>3376</v>
      </c>
      <c r="AZ35" s="26">
        <v>1639</v>
      </c>
      <c r="BA35" s="26">
        <v>57</v>
      </c>
      <c r="BB35" s="26">
        <v>4968</v>
      </c>
      <c r="BF35" s="3">
        <v>27</v>
      </c>
      <c r="BG35" s="25" t="s">
        <v>323</v>
      </c>
      <c r="BH35" s="26">
        <v>2526</v>
      </c>
      <c r="BI35" s="26"/>
      <c r="BJ35" s="3">
        <v>27</v>
      </c>
      <c r="BK35" s="26" t="s">
        <v>335</v>
      </c>
      <c r="BL35" s="26">
        <v>51</v>
      </c>
      <c r="BP35" s="3">
        <v>27</v>
      </c>
      <c r="BQ35" s="25" t="s">
        <v>10</v>
      </c>
      <c r="BR35" s="26">
        <v>939</v>
      </c>
      <c r="BS35" s="26"/>
      <c r="BT35" s="3">
        <v>27</v>
      </c>
      <c r="BU35" s="26" t="s">
        <v>9</v>
      </c>
      <c r="BV35" s="26">
        <v>6</v>
      </c>
    </row>
    <row r="36" spans="2:74" x14ac:dyDescent="0.25">
      <c r="B36" s="58">
        <f t="shared" si="3"/>
        <v>41061</v>
      </c>
      <c r="C36" s="51">
        <v>28</v>
      </c>
      <c r="D36" s="25" t="s">
        <v>60</v>
      </c>
      <c r="E36" s="27">
        <v>41061</v>
      </c>
      <c r="I36" s="3">
        <f t="shared" si="0"/>
        <v>28</v>
      </c>
      <c r="J36" s="26" t="s">
        <v>45</v>
      </c>
      <c r="K36" s="26">
        <v>71666</v>
      </c>
      <c r="L36" s="26">
        <v>654</v>
      </c>
      <c r="M36" s="26">
        <v>26239</v>
      </c>
      <c r="N36" s="26">
        <v>37048</v>
      </c>
      <c r="O36" s="26">
        <v>338</v>
      </c>
      <c r="P36" s="26">
        <v>597520</v>
      </c>
      <c r="Q36" s="26">
        <v>308890</v>
      </c>
      <c r="AG36" s="51">
        <f t="shared" si="2"/>
        <v>28</v>
      </c>
      <c r="AH36" s="52" t="s">
        <v>271</v>
      </c>
      <c r="AI36" s="27">
        <v>5554206</v>
      </c>
      <c r="AJ36" s="27">
        <v>160272</v>
      </c>
      <c r="AK36" s="27">
        <v>412992</v>
      </c>
      <c r="AL36" s="27">
        <v>26067</v>
      </c>
      <c r="AM36" s="82">
        <v>752</v>
      </c>
      <c r="AN36" s="27">
        <v>21900000</v>
      </c>
      <c r="AO36" s="27">
        <v>102781</v>
      </c>
      <c r="AP36" s="27">
        <v>213073428</v>
      </c>
      <c r="AT36" s="3">
        <v>26</v>
      </c>
      <c r="AU36" s="25" t="s">
        <v>635</v>
      </c>
      <c r="AV36" s="26">
        <v>2947</v>
      </c>
      <c r="AW36" s="26">
        <v>51058</v>
      </c>
      <c r="AX36" s="26">
        <v>105</v>
      </c>
      <c r="AY36" s="26">
        <v>3451</v>
      </c>
      <c r="AZ36" s="26">
        <v>1103</v>
      </c>
      <c r="BA36" s="26">
        <v>182</v>
      </c>
      <c r="BB36" s="26">
        <v>5476</v>
      </c>
      <c r="BF36" s="3">
        <v>28</v>
      </c>
      <c r="BG36" s="25" t="s">
        <v>294</v>
      </c>
      <c r="BH36" s="26">
        <v>2506</v>
      </c>
      <c r="BI36" s="26"/>
      <c r="BJ36" s="3">
        <v>28</v>
      </c>
      <c r="BK36" s="26" t="s">
        <v>388</v>
      </c>
      <c r="BL36" s="26">
        <v>47</v>
      </c>
      <c r="BP36" s="3">
        <v>28</v>
      </c>
      <c r="BQ36" s="25" t="s">
        <v>25</v>
      </c>
      <c r="BR36" s="26">
        <v>907</v>
      </c>
      <c r="BS36" s="26"/>
      <c r="BT36" s="3">
        <v>28</v>
      </c>
      <c r="BU36" s="26" t="s">
        <v>13</v>
      </c>
      <c r="BV36" s="26">
        <v>4</v>
      </c>
    </row>
    <row r="37" spans="2:74" x14ac:dyDescent="0.25">
      <c r="B37" s="58">
        <f t="shared" si="3"/>
        <v>38288</v>
      </c>
      <c r="C37" s="51">
        <v>29</v>
      </c>
      <c r="D37" s="25" t="s">
        <v>110</v>
      </c>
      <c r="E37" s="27">
        <v>38288</v>
      </c>
      <c r="I37" s="3">
        <f t="shared" si="0"/>
        <v>29</v>
      </c>
      <c r="J37" s="26" t="s">
        <v>23</v>
      </c>
      <c r="K37" s="26">
        <v>102114</v>
      </c>
      <c r="L37" s="26">
        <v>1784</v>
      </c>
      <c r="M37" s="26">
        <v>28378</v>
      </c>
      <c r="N37" s="26">
        <v>33152</v>
      </c>
      <c r="O37" s="26">
        <v>579</v>
      </c>
      <c r="P37" s="26">
        <v>1270643</v>
      </c>
      <c r="Q37" s="26">
        <v>412526</v>
      </c>
      <c r="AG37" s="51">
        <f t="shared" si="2"/>
        <v>29</v>
      </c>
      <c r="AH37" s="84" t="s">
        <v>475</v>
      </c>
      <c r="AI37" s="27">
        <v>71</v>
      </c>
      <c r="AJ37" s="27">
        <v>1</v>
      </c>
      <c r="AK37" s="27">
        <v>0</v>
      </c>
      <c r="AL37" s="27">
        <v>2343</v>
      </c>
      <c r="AM37" s="82">
        <v>33</v>
      </c>
      <c r="AN37" s="27">
        <v>5193</v>
      </c>
      <c r="AO37" s="27">
        <v>171392</v>
      </c>
      <c r="AP37" s="27">
        <v>30299</v>
      </c>
      <c r="AT37" s="3">
        <v>27</v>
      </c>
      <c r="AU37" s="25" t="s">
        <v>636</v>
      </c>
      <c r="AV37" s="26">
        <v>301</v>
      </c>
      <c r="AW37" s="26">
        <v>8072</v>
      </c>
      <c r="AX37" s="26">
        <v>103</v>
      </c>
      <c r="AY37" s="26">
        <v>469</v>
      </c>
      <c r="AZ37" s="26">
        <v>127</v>
      </c>
      <c r="BA37" s="26">
        <v>34</v>
      </c>
      <c r="BB37" s="26">
        <v>677</v>
      </c>
      <c r="BF37" s="3">
        <v>29</v>
      </c>
      <c r="BG37" s="25" t="s">
        <v>346</v>
      </c>
      <c r="BH37" s="26">
        <v>2427</v>
      </c>
      <c r="BI37" s="26"/>
      <c r="BJ37" s="3">
        <v>29</v>
      </c>
      <c r="BK37" s="26" t="s">
        <v>294</v>
      </c>
      <c r="BL37" s="26">
        <v>46</v>
      </c>
      <c r="BP37" s="3">
        <v>29</v>
      </c>
      <c r="BQ37" s="25" t="s">
        <v>24</v>
      </c>
      <c r="BR37" s="26">
        <v>894</v>
      </c>
      <c r="BS37" s="26"/>
      <c r="BT37" s="3">
        <v>29</v>
      </c>
      <c r="BU37" s="26" t="s">
        <v>30</v>
      </c>
      <c r="BV37" s="26">
        <v>3</v>
      </c>
    </row>
    <row r="38" spans="2:74" x14ac:dyDescent="0.25">
      <c r="B38" s="58">
        <f t="shared" si="3"/>
        <v>37513</v>
      </c>
      <c r="C38" s="51">
        <v>30</v>
      </c>
      <c r="D38" s="25" t="s">
        <v>151</v>
      </c>
      <c r="E38" s="27">
        <v>37513</v>
      </c>
      <c r="I38" s="3">
        <f t="shared" si="0"/>
        <v>30</v>
      </c>
      <c r="J38" s="26" t="s">
        <v>38</v>
      </c>
      <c r="K38" s="26">
        <v>11320</v>
      </c>
      <c r="L38" s="26">
        <v>483</v>
      </c>
      <c r="M38" s="26">
        <v>1407</v>
      </c>
      <c r="N38" s="26">
        <v>8325</v>
      </c>
      <c r="O38" s="26">
        <v>355</v>
      </c>
      <c r="P38" s="26">
        <v>380423</v>
      </c>
      <c r="Q38" s="26">
        <v>279782</v>
      </c>
      <c r="AG38" s="51">
        <f t="shared" si="2"/>
        <v>30</v>
      </c>
      <c r="AH38" s="52" t="s">
        <v>426</v>
      </c>
      <c r="AI38" s="27">
        <v>148</v>
      </c>
      <c r="AJ38" s="27">
        <v>3</v>
      </c>
      <c r="AK38" s="27">
        <v>2</v>
      </c>
      <c r="AL38" s="27">
        <v>337</v>
      </c>
      <c r="AM38" s="82">
        <v>7</v>
      </c>
      <c r="AN38" s="27">
        <v>66995</v>
      </c>
      <c r="AO38" s="27">
        <v>152643</v>
      </c>
      <c r="AP38" s="27">
        <v>438900</v>
      </c>
      <c r="AT38" s="3">
        <v>28</v>
      </c>
      <c r="AU38" s="25" t="s">
        <v>637</v>
      </c>
      <c r="AV38" s="26">
        <v>684</v>
      </c>
      <c r="AW38" s="26">
        <v>13176</v>
      </c>
      <c r="AX38" s="26">
        <v>102</v>
      </c>
      <c r="AY38" s="26">
        <v>1004</v>
      </c>
      <c r="AZ38" s="26">
        <v>273</v>
      </c>
      <c r="BA38" s="26">
        <v>28</v>
      </c>
      <c r="BB38" s="26">
        <v>1443</v>
      </c>
      <c r="BF38" s="3">
        <v>30</v>
      </c>
      <c r="BG38" s="25" t="s">
        <v>277</v>
      </c>
      <c r="BH38" s="26">
        <v>2302</v>
      </c>
      <c r="BI38" s="26"/>
      <c r="BJ38" s="3">
        <v>30</v>
      </c>
      <c r="BK38" s="26" t="s">
        <v>371</v>
      </c>
      <c r="BL38" s="26">
        <v>33</v>
      </c>
      <c r="BP38" s="3">
        <v>30</v>
      </c>
      <c r="BQ38" s="25" t="s">
        <v>40</v>
      </c>
      <c r="BR38" s="26">
        <v>872</v>
      </c>
      <c r="BS38" s="26"/>
      <c r="BT38" s="3">
        <v>30</v>
      </c>
      <c r="BU38" s="26" t="s">
        <v>17</v>
      </c>
      <c r="BV38" s="26">
        <v>3</v>
      </c>
    </row>
    <row r="39" spans="2:74" x14ac:dyDescent="0.25">
      <c r="B39" s="58">
        <f t="shared" si="3"/>
        <v>36814</v>
      </c>
      <c r="C39" s="51">
        <v>31</v>
      </c>
      <c r="D39" s="25" t="s">
        <v>566</v>
      </c>
      <c r="E39" s="27">
        <v>36814</v>
      </c>
      <c r="I39" s="3">
        <f t="shared" si="0"/>
        <v>31</v>
      </c>
      <c r="J39" s="26" t="s">
        <v>1</v>
      </c>
      <c r="K39" s="26">
        <v>246149</v>
      </c>
      <c r="L39" s="26">
        <v>16484</v>
      </c>
      <c r="M39" s="26">
        <v>47652</v>
      </c>
      <c r="N39" s="26">
        <v>27713</v>
      </c>
      <c r="O39" s="26">
        <v>1856</v>
      </c>
      <c r="P39" s="26">
        <v>4721797</v>
      </c>
      <c r="Q39" s="26">
        <v>531603</v>
      </c>
      <c r="AG39" s="51">
        <f t="shared" si="2"/>
        <v>31</v>
      </c>
      <c r="AH39" s="52" t="s">
        <v>346</v>
      </c>
      <c r="AI39" s="27">
        <v>56496</v>
      </c>
      <c r="AJ39" s="27">
        <v>1349</v>
      </c>
      <c r="AK39" s="27">
        <v>34110</v>
      </c>
      <c r="AL39" s="27">
        <v>8152</v>
      </c>
      <c r="AM39" s="82">
        <v>195</v>
      </c>
      <c r="AN39" s="27">
        <v>735326</v>
      </c>
      <c r="AO39" s="27">
        <v>106102</v>
      </c>
      <c r="AP39" s="27">
        <v>6930350</v>
      </c>
      <c r="AT39" s="3">
        <v>29</v>
      </c>
      <c r="AU39" s="25" t="s">
        <v>638</v>
      </c>
      <c r="AV39" s="26">
        <v>1649</v>
      </c>
      <c r="AW39" s="26">
        <v>21637</v>
      </c>
      <c r="AX39" s="26">
        <v>111</v>
      </c>
      <c r="AY39" s="26">
        <v>2424</v>
      </c>
      <c r="AZ39" s="26">
        <v>1245</v>
      </c>
      <c r="BA39" s="26">
        <v>41</v>
      </c>
      <c r="BB39" s="26">
        <v>2869</v>
      </c>
      <c r="BF39" s="3">
        <v>31</v>
      </c>
      <c r="BG39" s="25" t="s">
        <v>311</v>
      </c>
      <c r="BH39" s="26">
        <v>2287</v>
      </c>
      <c r="BI39" s="26"/>
      <c r="BJ39" s="3">
        <v>31</v>
      </c>
      <c r="BK39" s="26" t="s">
        <v>347</v>
      </c>
      <c r="BL39" s="26">
        <v>32</v>
      </c>
      <c r="BP39" s="3">
        <v>31</v>
      </c>
      <c r="BQ39" s="25" t="s">
        <v>17</v>
      </c>
      <c r="BR39" s="26">
        <v>850</v>
      </c>
      <c r="BS39" s="26"/>
      <c r="BT39" s="3">
        <v>31</v>
      </c>
      <c r="BU39" s="26" t="s">
        <v>23</v>
      </c>
      <c r="BV39" s="26">
        <v>3</v>
      </c>
    </row>
    <row r="40" spans="2:74" x14ac:dyDescent="0.25">
      <c r="B40" s="58">
        <f t="shared" si="3"/>
        <v>35945</v>
      </c>
      <c r="C40" s="51">
        <v>32</v>
      </c>
      <c r="D40" s="25" t="s">
        <v>525</v>
      </c>
      <c r="E40" s="27">
        <v>35945</v>
      </c>
      <c r="I40" s="3">
        <f t="shared" si="0"/>
        <v>32</v>
      </c>
      <c r="J40" s="26" t="s">
        <v>40</v>
      </c>
      <c r="K40" s="26">
        <v>48104</v>
      </c>
      <c r="L40" s="26">
        <v>1036</v>
      </c>
      <c r="M40" s="26">
        <v>25310</v>
      </c>
      <c r="N40" s="26">
        <v>22941</v>
      </c>
      <c r="O40" s="26">
        <v>494</v>
      </c>
      <c r="P40" s="26">
        <v>1191327</v>
      </c>
      <c r="Q40" s="26">
        <v>568156</v>
      </c>
      <c r="AG40" s="51">
        <f t="shared" si="2"/>
        <v>32</v>
      </c>
      <c r="AH40" s="52" t="s">
        <v>383</v>
      </c>
      <c r="AI40" s="27">
        <v>2517</v>
      </c>
      <c r="AJ40" s="27">
        <v>67</v>
      </c>
      <c r="AK40" s="27">
        <v>169</v>
      </c>
      <c r="AL40" s="27">
        <v>119</v>
      </c>
      <c r="AM40" s="82">
        <v>3</v>
      </c>
      <c r="AN40" s="27"/>
      <c r="AO40" s="27"/>
      <c r="AP40" s="27">
        <v>21093179</v>
      </c>
      <c r="AT40" s="3">
        <v>30</v>
      </c>
      <c r="AU40" s="25" t="s">
        <v>639</v>
      </c>
      <c r="AV40" s="26">
        <v>459</v>
      </c>
      <c r="AW40" s="26">
        <v>9871</v>
      </c>
      <c r="AX40" s="26">
        <v>105</v>
      </c>
      <c r="AY40" s="26">
        <v>579</v>
      </c>
      <c r="AZ40" s="26">
        <v>122</v>
      </c>
      <c r="BA40" s="26">
        <v>31</v>
      </c>
      <c r="BB40" s="26">
        <v>945</v>
      </c>
      <c r="BF40" s="3">
        <v>32</v>
      </c>
      <c r="BG40" s="25" t="s">
        <v>10</v>
      </c>
      <c r="BH40" s="26">
        <v>1943</v>
      </c>
      <c r="BI40" s="26"/>
      <c r="BJ40" s="3">
        <v>32</v>
      </c>
      <c r="BK40" s="26" t="s">
        <v>350</v>
      </c>
      <c r="BL40" s="26">
        <v>32</v>
      </c>
      <c r="BP40" s="3">
        <v>32</v>
      </c>
      <c r="BQ40" s="25" t="s">
        <v>5</v>
      </c>
      <c r="BR40" s="26">
        <v>842</v>
      </c>
      <c r="BS40" s="26"/>
      <c r="BT40" s="3">
        <v>32</v>
      </c>
      <c r="BU40" s="26" t="s">
        <v>22</v>
      </c>
      <c r="BV40" s="26">
        <v>3</v>
      </c>
    </row>
    <row r="41" spans="2:74" x14ac:dyDescent="0.25">
      <c r="B41" s="58">
        <f t="shared" si="3"/>
        <v>35806</v>
      </c>
      <c r="C41" s="51">
        <v>33</v>
      </c>
      <c r="D41" s="25" t="s">
        <v>147</v>
      </c>
      <c r="E41" s="27">
        <v>35806</v>
      </c>
      <c r="I41" s="3">
        <f t="shared" si="0"/>
        <v>33</v>
      </c>
      <c r="J41" s="26" t="s">
        <v>0</v>
      </c>
      <c r="K41" s="26">
        <v>548068</v>
      </c>
      <c r="L41" s="26">
        <v>33698</v>
      </c>
      <c r="M41" s="26">
        <v>93234</v>
      </c>
      <c r="N41" s="26">
        <v>28173</v>
      </c>
      <c r="O41" s="26">
        <v>1732</v>
      </c>
      <c r="P41" s="26">
        <v>14772754</v>
      </c>
      <c r="Q41" s="26">
        <v>759386</v>
      </c>
      <c r="AG41" s="51">
        <f t="shared" si="2"/>
        <v>33</v>
      </c>
      <c r="AH41" s="52" t="s">
        <v>447</v>
      </c>
      <c r="AI41" s="27">
        <v>589</v>
      </c>
      <c r="AJ41" s="27">
        <v>1</v>
      </c>
      <c r="AK41" s="27">
        <v>77</v>
      </c>
      <c r="AL41" s="27">
        <v>49</v>
      </c>
      <c r="AM41" s="82">
        <v>0.08</v>
      </c>
      <c r="AN41" s="27">
        <v>49642</v>
      </c>
      <c r="AO41" s="27">
        <v>4134</v>
      </c>
      <c r="AP41" s="27">
        <v>12007734</v>
      </c>
      <c r="AT41" s="3">
        <v>31</v>
      </c>
      <c r="AU41" s="25" t="s">
        <v>640</v>
      </c>
      <c r="AV41" s="26">
        <v>14571</v>
      </c>
      <c r="AW41" s="26">
        <v>72065</v>
      </c>
      <c r="AX41" s="26">
        <v>129</v>
      </c>
      <c r="AY41" s="26">
        <v>10469</v>
      </c>
      <c r="AZ41" s="26">
        <v>7009</v>
      </c>
      <c r="BA41" s="26">
        <v>122</v>
      </c>
      <c r="BB41" s="26">
        <v>18139</v>
      </c>
      <c r="BF41" s="3">
        <v>33</v>
      </c>
      <c r="BG41" s="25" t="s">
        <v>362</v>
      </c>
      <c r="BH41" s="26">
        <v>1883</v>
      </c>
      <c r="BI41" s="26"/>
      <c r="BJ41" s="3">
        <v>33</v>
      </c>
      <c r="BK41" s="26" t="s">
        <v>322</v>
      </c>
      <c r="BL41" s="26">
        <v>32</v>
      </c>
      <c r="BP41" s="3">
        <v>33</v>
      </c>
      <c r="BQ41" s="25" t="s">
        <v>32</v>
      </c>
      <c r="BR41" s="26">
        <v>757</v>
      </c>
      <c r="BS41" s="26"/>
      <c r="BT41" s="3">
        <v>33</v>
      </c>
      <c r="BU41" s="26" t="s">
        <v>19</v>
      </c>
      <c r="BV41" s="26">
        <v>3</v>
      </c>
    </row>
    <row r="42" spans="2:74" x14ac:dyDescent="0.25">
      <c r="B42" s="58">
        <f t="shared" si="3"/>
        <v>34871</v>
      </c>
      <c r="C42" s="51">
        <v>34</v>
      </c>
      <c r="D42" s="25" t="s">
        <v>111</v>
      </c>
      <c r="E42" s="27">
        <v>34871</v>
      </c>
      <c r="I42" s="3">
        <f t="shared" si="0"/>
        <v>34</v>
      </c>
      <c r="J42" s="26" t="s">
        <v>18</v>
      </c>
      <c r="K42" s="26">
        <v>278028</v>
      </c>
      <c r="L42" s="26">
        <v>4390</v>
      </c>
      <c r="M42" s="26">
        <v>27320</v>
      </c>
      <c r="N42" s="26">
        <v>26509</v>
      </c>
      <c r="O42" s="26">
        <v>419</v>
      </c>
      <c r="P42" s="26">
        <v>4116019</v>
      </c>
      <c r="Q42" s="26">
        <v>392447</v>
      </c>
      <c r="AG42" s="51">
        <f t="shared" si="2"/>
        <v>34</v>
      </c>
      <c r="AH42" s="84" t="s">
        <v>405</v>
      </c>
      <c r="AI42" s="27">
        <v>8882</v>
      </c>
      <c r="AJ42" s="27">
        <v>95</v>
      </c>
      <c r="AK42" s="27">
        <v>677</v>
      </c>
      <c r="AL42" s="27">
        <v>15917</v>
      </c>
      <c r="AM42" s="82">
        <v>170</v>
      </c>
      <c r="AN42" s="27">
        <v>94729</v>
      </c>
      <c r="AO42" s="27">
        <v>169755</v>
      </c>
      <c r="AP42" s="27">
        <v>558032</v>
      </c>
      <c r="AT42" s="3">
        <v>32</v>
      </c>
      <c r="AU42" s="25" t="s">
        <v>641</v>
      </c>
      <c r="AV42" s="26">
        <v>872</v>
      </c>
      <c r="AW42" s="26">
        <v>14822</v>
      </c>
      <c r="AX42" s="26">
        <v>106</v>
      </c>
      <c r="AY42" s="26">
        <v>1108</v>
      </c>
      <c r="AZ42" s="26">
        <v>400</v>
      </c>
      <c r="BA42" s="26">
        <v>29</v>
      </c>
      <c r="BB42" s="26">
        <v>1609</v>
      </c>
      <c r="BF42" s="3">
        <v>34</v>
      </c>
      <c r="BG42" s="25" t="s">
        <v>296</v>
      </c>
      <c r="BH42" s="26">
        <v>1736</v>
      </c>
      <c r="BI42" s="26"/>
      <c r="BJ42" s="3">
        <v>34</v>
      </c>
      <c r="BK42" s="26" t="s">
        <v>311</v>
      </c>
      <c r="BL42" s="26">
        <v>31</v>
      </c>
      <c r="BP42" s="3">
        <v>34</v>
      </c>
      <c r="BQ42" s="25" t="s">
        <v>44</v>
      </c>
      <c r="BR42" s="26">
        <v>757</v>
      </c>
      <c r="BS42" s="26"/>
      <c r="BT42" s="3">
        <v>34</v>
      </c>
      <c r="BU42" s="26" t="s">
        <v>32</v>
      </c>
      <c r="BV42" s="26">
        <v>2</v>
      </c>
    </row>
    <row r="43" spans="2:74" x14ac:dyDescent="0.25">
      <c r="B43" s="58">
        <f t="shared" si="3"/>
        <v>34871</v>
      </c>
      <c r="C43" s="51">
        <v>35</v>
      </c>
      <c r="D43" s="25" t="s">
        <v>126</v>
      </c>
      <c r="E43" s="27">
        <v>34871</v>
      </c>
      <c r="I43" s="3">
        <f t="shared" si="0"/>
        <v>35</v>
      </c>
      <c r="J43" s="26" t="s">
        <v>48</v>
      </c>
      <c r="K43" s="26">
        <v>46015</v>
      </c>
      <c r="L43" s="26">
        <v>540</v>
      </c>
      <c r="M43" s="26">
        <v>8440</v>
      </c>
      <c r="N43" s="26">
        <v>60382</v>
      </c>
      <c r="O43" s="26">
        <v>709</v>
      </c>
      <c r="P43" s="26">
        <v>297447</v>
      </c>
      <c r="Q43" s="26">
        <v>390319</v>
      </c>
      <c r="AG43" s="51">
        <f t="shared" si="2"/>
        <v>35</v>
      </c>
      <c r="AH43" s="52" t="s">
        <v>431</v>
      </c>
      <c r="AI43" s="27">
        <v>292</v>
      </c>
      <c r="AJ43" s="27"/>
      <c r="AK43" s="27">
        <v>9</v>
      </c>
      <c r="AL43" s="27">
        <v>17</v>
      </c>
      <c r="AM43" s="82"/>
      <c r="AN43" s="27">
        <v>186213</v>
      </c>
      <c r="AO43" s="27">
        <v>11086</v>
      </c>
      <c r="AP43" s="27">
        <v>16797021</v>
      </c>
      <c r="AT43" s="3">
        <v>33</v>
      </c>
      <c r="AU43" s="25" t="s">
        <v>642</v>
      </c>
      <c r="AV43" s="26">
        <v>11894</v>
      </c>
      <c r="AW43" s="26">
        <v>88512</v>
      </c>
      <c r="AX43" s="26">
        <v>117</v>
      </c>
      <c r="AY43" s="26">
        <v>11401</v>
      </c>
      <c r="AZ43" s="26">
        <v>5681</v>
      </c>
      <c r="BA43" s="26">
        <v>216</v>
      </c>
      <c r="BB43" s="26">
        <v>17811</v>
      </c>
      <c r="BF43" s="3">
        <v>35</v>
      </c>
      <c r="BG43" s="25" t="s">
        <v>280</v>
      </c>
      <c r="BH43" s="26">
        <v>1634</v>
      </c>
      <c r="BI43" s="26"/>
      <c r="BJ43" s="3">
        <v>35</v>
      </c>
      <c r="BK43" s="26" t="s">
        <v>308</v>
      </c>
      <c r="BL43" s="26">
        <v>29</v>
      </c>
      <c r="BP43" s="3">
        <v>35</v>
      </c>
      <c r="BQ43" s="25" t="s">
        <v>21</v>
      </c>
      <c r="BR43" s="26">
        <v>666</v>
      </c>
      <c r="BS43" s="26"/>
      <c r="BT43" s="3">
        <v>35</v>
      </c>
      <c r="BU43" s="26" t="s">
        <v>47</v>
      </c>
      <c r="BV43" s="26">
        <v>1</v>
      </c>
    </row>
    <row r="44" spans="2:74" x14ac:dyDescent="0.25">
      <c r="B44" s="58">
        <f t="shared" si="3"/>
        <v>34563</v>
      </c>
      <c r="C44" s="51">
        <v>36</v>
      </c>
      <c r="D44" s="25" t="s">
        <v>169</v>
      </c>
      <c r="E44" s="27">
        <v>34563</v>
      </c>
      <c r="I44" s="3">
        <f t="shared" si="0"/>
        <v>36</v>
      </c>
      <c r="J44" s="26" t="s">
        <v>15</v>
      </c>
      <c r="K44" s="26">
        <v>221916</v>
      </c>
      <c r="L44" s="26">
        <v>5399</v>
      </c>
      <c r="M44" s="26">
        <v>44860</v>
      </c>
      <c r="N44" s="26">
        <v>18985</v>
      </c>
      <c r="O44" s="26">
        <v>462</v>
      </c>
      <c r="P44" s="26">
        <v>4552268</v>
      </c>
      <c r="Q44" s="26">
        <v>389446</v>
      </c>
      <c r="AG44" s="51">
        <f t="shared" si="2"/>
        <v>36</v>
      </c>
      <c r="AH44" s="52" t="s">
        <v>333</v>
      </c>
      <c r="AI44" s="27">
        <v>22103</v>
      </c>
      <c r="AJ44" s="27">
        <v>429</v>
      </c>
      <c r="AK44" s="27">
        <v>523</v>
      </c>
      <c r="AL44" s="27">
        <v>826</v>
      </c>
      <c r="AM44" s="82">
        <v>16</v>
      </c>
      <c r="AN44" s="27">
        <v>149000</v>
      </c>
      <c r="AO44" s="27">
        <v>5567</v>
      </c>
      <c r="AP44" s="27">
        <v>26765550</v>
      </c>
      <c r="AT44" s="3">
        <v>34</v>
      </c>
      <c r="AU44" s="25" t="s">
        <v>643</v>
      </c>
      <c r="AV44" s="26">
        <v>20892</v>
      </c>
      <c r="AW44" s="26">
        <v>66642</v>
      </c>
      <c r="AX44" s="26">
        <v>163</v>
      </c>
      <c r="AY44" s="26">
        <v>11502</v>
      </c>
      <c r="AZ44" s="26">
        <v>8008</v>
      </c>
      <c r="BA44" s="26">
        <v>970</v>
      </c>
      <c r="BB44" s="26">
        <v>24523</v>
      </c>
      <c r="BF44" s="3">
        <v>36</v>
      </c>
      <c r="BG44" s="25" t="s">
        <v>442</v>
      </c>
      <c r="BH44" s="26">
        <v>1384</v>
      </c>
      <c r="BI44" s="26"/>
      <c r="BJ44" s="3">
        <v>36</v>
      </c>
      <c r="BK44" s="26" t="s">
        <v>282</v>
      </c>
      <c r="BL44" s="26">
        <v>29</v>
      </c>
      <c r="BP44" s="3">
        <v>36</v>
      </c>
      <c r="BQ44" s="25" t="s">
        <v>23</v>
      </c>
      <c r="BR44" s="26">
        <v>635</v>
      </c>
      <c r="BS44" s="26"/>
      <c r="BT44" s="3">
        <v>36</v>
      </c>
      <c r="BU44" s="26" t="s">
        <v>21</v>
      </c>
      <c r="BV44" s="26">
        <v>1</v>
      </c>
    </row>
    <row r="45" spans="2:74" x14ac:dyDescent="0.25">
      <c r="B45" s="58">
        <f t="shared" si="3"/>
        <v>33402</v>
      </c>
      <c r="C45" s="51">
        <v>37</v>
      </c>
      <c r="D45" s="25" t="s">
        <v>101</v>
      </c>
      <c r="E45" s="27">
        <v>33402</v>
      </c>
      <c r="I45" s="3">
        <f t="shared" si="0"/>
        <v>37</v>
      </c>
      <c r="J45" s="26" t="s">
        <v>31</v>
      </c>
      <c r="K45" s="26">
        <v>125195</v>
      </c>
      <c r="L45" s="26">
        <v>1354</v>
      </c>
      <c r="M45" s="26">
        <v>15948</v>
      </c>
      <c r="N45" s="26">
        <v>31639</v>
      </c>
      <c r="O45" s="26">
        <v>342</v>
      </c>
      <c r="P45" s="26">
        <v>1663016</v>
      </c>
      <c r="Q45" s="26">
        <v>420275</v>
      </c>
      <c r="AG45" s="51">
        <f t="shared" si="2"/>
        <v>37</v>
      </c>
      <c r="AH45" s="52" t="s">
        <v>282</v>
      </c>
      <c r="AI45" s="27">
        <v>240263</v>
      </c>
      <c r="AJ45" s="27">
        <v>10208</v>
      </c>
      <c r="AK45" s="27">
        <v>30003</v>
      </c>
      <c r="AL45" s="27">
        <v>6347</v>
      </c>
      <c r="AM45" s="82">
        <v>270</v>
      </c>
      <c r="AN45" s="27">
        <v>9753158</v>
      </c>
      <c r="AO45" s="27">
        <v>257649</v>
      </c>
      <c r="AP45" s="27">
        <v>37854500</v>
      </c>
      <c r="AT45" s="3">
        <v>35</v>
      </c>
      <c r="AU45" s="25" t="s">
        <v>644</v>
      </c>
      <c r="AV45" s="26">
        <v>2785</v>
      </c>
      <c r="AW45" s="26">
        <v>60502</v>
      </c>
      <c r="AX45" s="26">
        <v>84</v>
      </c>
      <c r="AY45" s="26">
        <v>4334</v>
      </c>
      <c r="AZ45" s="26">
        <v>1108</v>
      </c>
      <c r="BA45" s="26">
        <v>232</v>
      </c>
      <c r="BB45" s="26">
        <v>6240</v>
      </c>
      <c r="BF45" s="3">
        <v>37</v>
      </c>
      <c r="BG45" s="25" t="s">
        <v>331</v>
      </c>
      <c r="BH45" s="26">
        <v>1328</v>
      </c>
      <c r="BI45" s="26"/>
      <c r="BJ45" s="3">
        <v>37</v>
      </c>
      <c r="BK45" s="26" t="s">
        <v>288</v>
      </c>
      <c r="BL45" s="26">
        <v>29</v>
      </c>
      <c r="BP45" s="3">
        <v>37</v>
      </c>
      <c r="BQ45" s="25" t="s">
        <v>33</v>
      </c>
      <c r="BR45" s="26">
        <v>584</v>
      </c>
      <c r="BS45" s="26"/>
      <c r="BT45" s="3">
        <v>37</v>
      </c>
      <c r="BU45" s="26" t="s">
        <v>35</v>
      </c>
      <c r="BV45" s="26">
        <v>1</v>
      </c>
    </row>
    <row r="46" spans="2:74" x14ac:dyDescent="0.25">
      <c r="B46" s="58">
        <f t="shared" si="3"/>
        <v>33360</v>
      </c>
      <c r="C46" s="51">
        <v>38</v>
      </c>
      <c r="D46" s="25" t="s">
        <v>123</v>
      </c>
      <c r="E46" s="27">
        <v>33360</v>
      </c>
      <c r="I46" s="3">
        <f t="shared" si="0"/>
        <v>38</v>
      </c>
      <c r="J46" s="26" t="s">
        <v>28</v>
      </c>
      <c r="K46" s="26">
        <v>45978</v>
      </c>
      <c r="L46" s="26">
        <v>692</v>
      </c>
      <c r="M46" s="26" t="s">
        <v>607</v>
      </c>
      <c r="N46" s="26">
        <v>10901</v>
      </c>
      <c r="O46" s="26">
        <v>164</v>
      </c>
      <c r="P46" s="26">
        <v>869555</v>
      </c>
      <c r="Q46" s="26">
        <v>206166</v>
      </c>
      <c r="AG46" s="51">
        <f t="shared" si="2"/>
        <v>38</v>
      </c>
      <c r="AH46" s="52" t="s">
        <v>401</v>
      </c>
      <c r="AI46" s="27">
        <v>4866</v>
      </c>
      <c r="AJ46" s="27">
        <v>62</v>
      </c>
      <c r="AK46" s="27">
        <v>2880</v>
      </c>
      <c r="AL46" s="27">
        <v>1002</v>
      </c>
      <c r="AM46" s="82">
        <v>13</v>
      </c>
      <c r="AN46" s="27">
        <v>32711</v>
      </c>
      <c r="AO46" s="27">
        <v>6733</v>
      </c>
      <c r="AP46" s="27">
        <v>4857966</v>
      </c>
      <c r="AT46" s="3">
        <v>36</v>
      </c>
      <c r="AU46" s="25" t="s">
        <v>645</v>
      </c>
      <c r="AV46" s="26">
        <v>411</v>
      </c>
      <c r="AW46" s="26">
        <v>5659</v>
      </c>
      <c r="AX46" s="26">
        <v>104</v>
      </c>
      <c r="AY46" s="26">
        <v>563</v>
      </c>
      <c r="AZ46" s="26">
        <v>191</v>
      </c>
      <c r="BA46" s="26">
        <v>20</v>
      </c>
      <c r="BB46" s="26">
        <v>803</v>
      </c>
      <c r="BF46" s="3">
        <v>38</v>
      </c>
      <c r="BG46" s="25" t="s">
        <v>285</v>
      </c>
      <c r="BH46" s="26">
        <v>1324</v>
      </c>
      <c r="BI46" s="26"/>
      <c r="BJ46" s="3">
        <v>38</v>
      </c>
      <c r="BK46" s="26" t="s">
        <v>306</v>
      </c>
      <c r="BL46" s="26">
        <v>26</v>
      </c>
      <c r="BP46" s="3">
        <v>38</v>
      </c>
      <c r="BQ46" s="25" t="s">
        <v>28</v>
      </c>
      <c r="BR46" s="26">
        <v>549</v>
      </c>
      <c r="BS46" s="26"/>
      <c r="BT46" s="3">
        <v>38</v>
      </c>
      <c r="BU46" s="26" t="s">
        <v>41</v>
      </c>
      <c r="BV46" s="26">
        <v>1</v>
      </c>
    </row>
    <row r="47" spans="2:74" x14ac:dyDescent="0.25">
      <c r="B47" s="58">
        <f t="shared" si="3"/>
        <v>32907</v>
      </c>
      <c r="C47" s="51">
        <v>39</v>
      </c>
      <c r="D47" s="25" t="s">
        <v>78</v>
      </c>
      <c r="E47" s="27">
        <v>32907</v>
      </c>
      <c r="I47" s="3">
        <f t="shared" si="0"/>
        <v>39</v>
      </c>
      <c r="J47" s="26" t="s">
        <v>9</v>
      </c>
      <c r="K47" s="26">
        <v>217243</v>
      </c>
      <c r="L47" s="26">
        <v>8899</v>
      </c>
      <c r="M47" s="26">
        <v>47228</v>
      </c>
      <c r="N47" s="26">
        <v>16969</v>
      </c>
      <c r="O47" s="26">
        <v>695</v>
      </c>
      <c r="P47" s="26">
        <v>2789705</v>
      </c>
      <c r="Q47" s="26">
        <v>217912</v>
      </c>
      <c r="AG47" s="51">
        <f t="shared" si="2"/>
        <v>39</v>
      </c>
      <c r="AH47" s="84" t="s">
        <v>477</v>
      </c>
      <c r="AI47" s="27">
        <v>153</v>
      </c>
      <c r="AJ47" s="27">
        <v>3</v>
      </c>
      <c r="AK47" s="27">
        <v>5</v>
      </c>
      <c r="AL47" s="27">
        <v>5816</v>
      </c>
      <c r="AM47" s="82">
        <v>114</v>
      </c>
      <c r="AN47" s="27">
        <v>3353</v>
      </c>
      <c r="AO47" s="27">
        <v>127461</v>
      </c>
      <c r="AP47" s="27">
        <v>26306</v>
      </c>
      <c r="AT47" s="3">
        <v>37</v>
      </c>
      <c r="AU47" s="25" t="s">
        <v>646</v>
      </c>
      <c r="AV47" s="26">
        <v>4989</v>
      </c>
      <c r="AW47" s="26">
        <v>95667</v>
      </c>
      <c r="AX47" s="26">
        <v>103</v>
      </c>
      <c r="AY47" s="26">
        <v>6318</v>
      </c>
      <c r="AZ47" s="26">
        <v>2146</v>
      </c>
      <c r="BA47" s="26">
        <v>264</v>
      </c>
      <c r="BB47" s="26">
        <v>9424</v>
      </c>
      <c r="BF47" s="3">
        <v>39</v>
      </c>
      <c r="BG47" s="25" t="s">
        <v>378</v>
      </c>
      <c r="BH47" s="26">
        <v>1286</v>
      </c>
      <c r="BI47" s="26"/>
      <c r="BJ47" s="3">
        <v>39</v>
      </c>
      <c r="BK47" s="26" t="s">
        <v>296</v>
      </c>
      <c r="BL47" s="26">
        <v>25</v>
      </c>
      <c r="BP47" s="3">
        <v>39</v>
      </c>
      <c r="BQ47" s="25" t="s">
        <v>50</v>
      </c>
      <c r="BR47" s="26">
        <v>526</v>
      </c>
      <c r="BS47" s="26"/>
      <c r="BT47" s="3">
        <v>39</v>
      </c>
      <c r="BU47" s="26" t="s">
        <v>1</v>
      </c>
      <c r="BV47" s="26">
        <v>1</v>
      </c>
    </row>
    <row r="48" spans="2:74" x14ac:dyDescent="0.25">
      <c r="B48" s="58">
        <f t="shared" si="3"/>
        <v>32500</v>
      </c>
      <c r="C48" s="51">
        <v>40</v>
      </c>
      <c r="D48" s="25" t="s">
        <v>107</v>
      </c>
      <c r="E48" s="27">
        <v>32500</v>
      </c>
      <c r="I48" s="3">
        <f t="shared" si="0"/>
        <v>40</v>
      </c>
      <c r="J48" s="26" t="s">
        <v>36</v>
      </c>
      <c r="K48" s="26">
        <v>34120</v>
      </c>
      <c r="L48" s="26">
        <v>1210</v>
      </c>
      <c r="M48" s="26">
        <v>30099</v>
      </c>
      <c r="N48" s="26">
        <v>32208</v>
      </c>
      <c r="O48" s="26">
        <v>1142</v>
      </c>
      <c r="P48" s="26">
        <v>1158387</v>
      </c>
      <c r="Q48" s="26">
        <v>1093477</v>
      </c>
      <c r="AG48" s="51">
        <f t="shared" si="2"/>
        <v>40</v>
      </c>
      <c r="AH48" s="52" t="s">
        <v>432</v>
      </c>
      <c r="AI48" s="27">
        <v>240</v>
      </c>
      <c r="AJ48" s="27">
        <v>1</v>
      </c>
      <c r="AK48" s="27">
        <v>18</v>
      </c>
      <c r="AL48" s="27">
        <v>3637</v>
      </c>
      <c r="AM48" s="82">
        <v>15</v>
      </c>
      <c r="AN48" s="27">
        <v>46922</v>
      </c>
      <c r="AO48" s="27">
        <v>711123</v>
      </c>
      <c r="AP48" s="27">
        <v>65983</v>
      </c>
      <c r="AT48" s="3">
        <v>38</v>
      </c>
      <c r="AU48" s="25" t="s">
        <v>647</v>
      </c>
      <c r="AV48" s="26">
        <v>1442</v>
      </c>
      <c r="AW48" s="26">
        <v>29351</v>
      </c>
      <c r="AX48" s="26">
        <v>98</v>
      </c>
      <c r="AY48" s="26">
        <v>2709</v>
      </c>
      <c r="AZ48" s="26">
        <v>559</v>
      </c>
      <c r="BA48" s="26">
        <v>112</v>
      </c>
      <c r="BB48" s="26">
        <v>3697</v>
      </c>
      <c r="BF48" s="3">
        <v>40</v>
      </c>
      <c r="BG48" s="25" t="s">
        <v>297</v>
      </c>
      <c r="BH48" s="26">
        <v>1234</v>
      </c>
      <c r="BI48" s="26"/>
      <c r="BJ48" s="3">
        <v>40</v>
      </c>
      <c r="BK48" s="26" t="s">
        <v>364</v>
      </c>
      <c r="BL48" s="26">
        <v>25</v>
      </c>
      <c r="BP48" s="3">
        <v>40</v>
      </c>
      <c r="BQ48" s="25" t="s">
        <v>49</v>
      </c>
      <c r="BR48" s="26">
        <v>444</v>
      </c>
      <c r="BS48" s="26"/>
      <c r="BT48" s="3">
        <v>40</v>
      </c>
      <c r="BU48" s="26" t="s">
        <v>28</v>
      </c>
      <c r="BV48" s="26">
        <v>1</v>
      </c>
    </row>
    <row r="49" spans="2:74" x14ac:dyDescent="0.25">
      <c r="B49" s="58">
        <f t="shared" si="3"/>
        <v>32303</v>
      </c>
      <c r="C49" s="51">
        <v>41</v>
      </c>
      <c r="D49" s="25" t="s">
        <v>137</v>
      </c>
      <c r="E49" s="27">
        <v>32303</v>
      </c>
      <c r="I49" s="3">
        <f t="shared" si="0"/>
        <v>41</v>
      </c>
      <c r="J49" s="26" t="s">
        <v>24</v>
      </c>
      <c r="K49" s="26">
        <v>178917</v>
      </c>
      <c r="L49" s="26">
        <v>3946</v>
      </c>
      <c r="M49" s="26">
        <v>83037</v>
      </c>
      <c r="N49" s="26">
        <v>34750</v>
      </c>
      <c r="O49" s="26">
        <v>766</v>
      </c>
      <c r="P49" s="26">
        <v>2036465</v>
      </c>
      <c r="Q49" s="26">
        <v>395529</v>
      </c>
      <c r="AG49" s="51">
        <f t="shared" si="2"/>
        <v>41</v>
      </c>
      <c r="AH49" s="52" t="s">
        <v>391</v>
      </c>
      <c r="AI49" s="27">
        <v>1499</v>
      </c>
      <c r="AJ49" s="27">
        <v>98</v>
      </c>
      <c r="AK49" s="27">
        <v>72</v>
      </c>
      <c r="AL49" s="27">
        <v>90</v>
      </c>
      <c r="AM49" s="82">
        <v>6</v>
      </c>
      <c r="AN49" s="27"/>
      <c r="AO49" s="27"/>
      <c r="AP49" s="27">
        <v>16581752</v>
      </c>
      <c r="AT49" s="3">
        <v>39</v>
      </c>
      <c r="AU49" s="25" t="s">
        <v>648</v>
      </c>
      <c r="AV49" s="26">
        <v>613</v>
      </c>
      <c r="AW49" s="26">
        <v>28064</v>
      </c>
      <c r="AX49" s="26">
        <v>101</v>
      </c>
      <c r="AY49" s="26">
        <v>1288</v>
      </c>
      <c r="AZ49" s="26">
        <v>202</v>
      </c>
      <c r="BA49" s="26">
        <v>66</v>
      </c>
      <c r="BB49" s="26">
        <v>1764</v>
      </c>
      <c r="BF49" s="3">
        <v>41</v>
      </c>
      <c r="BG49" s="25" t="s">
        <v>417</v>
      </c>
      <c r="BH49" s="26">
        <v>1202</v>
      </c>
      <c r="BI49" s="26"/>
      <c r="BJ49" s="3">
        <v>41</v>
      </c>
      <c r="BK49" s="26" t="s">
        <v>417</v>
      </c>
      <c r="BL49" s="26">
        <v>24</v>
      </c>
      <c r="BP49" s="3">
        <v>41</v>
      </c>
      <c r="BQ49" s="25" t="s">
        <v>26</v>
      </c>
      <c r="BR49" s="26">
        <v>365</v>
      </c>
      <c r="BS49" s="26"/>
      <c r="BT49" s="3">
        <v>41</v>
      </c>
      <c r="BU49" s="26" t="s">
        <v>50</v>
      </c>
      <c r="BV49" s="26">
        <v>1</v>
      </c>
    </row>
    <row r="50" spans="2:74" x14ac:dyDescent="0.25">
      <c r="B50" s="58">
        <f t="shared" si="3"/>
        <v>31843</v>
      </c>
      <c r="C50" s="51">
        <v>42</v>
      </c>
      <c r="D50" s="25" t="s">
        <v>97</v>
      </c>
      <c r="E50" s="27">
        <v>31843</v>
      </c>
      <c r="I50" s="3">
        <f t="shared" si="0"/>
        <v>42</v>
      </c>
      <c r="J50" s="26" t="s">
        <v>50</v>
      </c>
      <c r="K50" s="26">
        <v>47850</v>
      </c>
      <c r="L50" s="26">
        <v>438</v>
      </c>
      <c r="M50" s="26">
        <v>13325</v>
      </c>
      <c r="N50" s="26">
        <v>54089</v>
      </c>
      <c r="O50" s="26">
        <v>495</v>
      </c>
      <c r="P50" s="26">
        <v>263137</v>
      </c>
      <c r="Q50" s="26">
        <v>297445</v>
      </c>
      <c r="AG50" s="51">
        <f t="shared" si="2"/>
        <v>42</v>
      </c>
      <c r="AH50" s="84" t="s">
        <v>393</v>
      </c>
      <c r="AI50" s="27">
        <v>845</v>
      </c>
      <c r="AJ50" s="27">
        <v>48</v>
      </c>
      <c r="AK50" s="27">
        <v>84</v>
      </c>
      <c r="AL50" s="27">
        <v>4845</v>
      </c>
      <c r="AM50" s="82">
        <v>275</v>
      </c>
      <c r="AN50" s="27">
        <v>165849</v>
      </c>
      <c r="AO50" s="27">
        <v>950931</v>
      </c>
      <c r="AP50" s="27">
        <v>174407</v>
      </c>
      <c r="AT50" s="3">
        <v>40</v>
      </c>
      <c r="AU50" s="25" t="s">
        <v>649</v>
      </c>
      <c r="AV50" s="26">
        <v>8994</v>
      </c>
      <c r="AW50" s="26">
        <v>109156</v>
      </c>
      <c r="AX50" s="26">
        <v>107</v>
      </c>
      <c r="AY50" s="26">
        <v>8004</v>
      </c>
      <c r="AZ50" s="26">
        <v>3229</v>
      </c>
      <c r="BA50" s="26">
        <v>254</v>
      </c>
      <c r="BB50" s="26">
        <v>14019</v>
      </c>
      <c r="BF50" s="3">
        <v>42</v>
      </c>
      <c r="BG50" s="25" t="s">
        <v>287</v>
      </c>
      <c r="BH50" s="26">
        <v>1167</v>
      </c>
      <c r="BI50" s="26"/>
      <c r="BJ50" s="3">
        <v>42</v>
      </c>
      <c r="BK50" s="26" t="s">
        <v>396</v>
      </c>
      <c r="BL50" s="26">
        <v>24</v>
      </c>
      <c r="BP50" s="3">
        <v>42</v>
      </c>
      <c r="BQ50" s="25" t="s">
        <v>46</v>
      </c>
      <c r="BR50" s="26">
        <v>352</v>
      </c>
      <c r="BS50" s="26"/>
      <c r="BT50" s="3">
        <v>42</v>
      </c>
      <c r="BU50" s="26" t="s">
        <v>46</v>
      </c>
      <c r="BV50" s="26">
        <v>1</v>
      </c>
    </row>
    <row r="51" spans="2:74" x14ac:dyDescent="0.25">
      <c r="B51" s="58">
        <f t="shared" si="3"/>
        <v>31613</v>
      </c>
      <c r="C51" s="51">
        <v>43</v>
      </c>
      <c r="D51" s="25" t="s">
        <v>263</v>
      </c>
      <c r="E51" s="27">
        <v>31613</v>
      </c>
      <c r="I51" s="3">
        <f t="shared" si="0"/>
        <v>43</v>
      </c>
      <c r="J51" s="26" t="s">
        <v>14</v>
      </c>
      <c r="K51" s="26">
        <v>264587</v>
      </c>
      <c r="L51" s="26">
        <v>3379</v>
      </c>
      <c r="M51" s="26">
        <v>26748</v>
      </c>
      <c r="N51" s="26">
        <v>38744</v>
      </c>
      <c r="O51" s="26">
        <v>495</v>
      </c>
      <c r="P51" s="26">
        <v>3705426</v>
      </c>
      <c r="Q51" s="26">
        <v>542588</v>
      </c>
      <c r="AG51" s="51">
        <f t="shared" si="2"/>
        <v>43</v>
      </c>
      <c r="AH51" s="84" t="s">
        <v>285</v>
      </c>
      <c r="AI51" s="27">
        <v>513188</v>
      </c>
      <c r="AJ51" s="27">
        <v>14302</v>
      </c>
      <c r="AK51" s="27">
        <v>9361</v>
      </c>
      <c r="AL51" s="27">
        <v>26768</v>
      </c>
      <c r="AM51" s="82">
        <v>746</v>
      </c>
      <c r="AN51" s="27">
        <v>4386173</v>
      </c>
      <c r="AO51" s="27">
        <v>228781</v>
      </c>
      <c r="AP51" s="27">
        <v>19171923</v>
      </c>
      <c r="AT51" s="3">
        <v>41</v>
      </c>
      <c r="AU51" s="25" t="s">
        <v>650</v>
      </c>
      <c r="AV51" s="26">
        <v>1125</v>
      </c>
      <c r="AW51" s="26">
        <v>8388</v>
      </c>
      <c r="AX51" s="26">
        <v>106</v>
      </c>
      <c r="AY51" s="26">
        <v>780</v>
      </c>
      <c r="AZ51" s="26">
        <v>441</v>
      </c>
      <c r="BA51" s="26">
        <v>25</v>
      </c>
      <c r="BB51" s="26">
        <v>1489</v>
      </c>
      <c r="BF51" s="3">
        <v>43</v>
      </c>
      <c r="BG51" s="25" t="s">
        <v>350</v>
      </c>
      <c r="BH51" s="26">
        <v>1165</v>
      </c>
      <c r="BI51" s="26"/>
      <c r="BJ51" s="3">
        <v>43</v>
      </c>
      <c r="BK51" s="26" t="s">
        <v>331</v>
      </c>
      <c r="BL51" s="26">
        <v>22</v>
      </c>
      <c r="BP51" s="3">
        <v>43</v>
      </c>
      <c r="BQ51" s="25" t="s">
        <v>47</v>
      </c>
      <c r="BR51" s="26">
        <v>350</v>
      </c>
      <c r="BS51" s="26"/>
      <c r="BT51" s="3">
        <v>43</v>
      </c>
      <c r="BU51" s="26" t="s">
        <v>25</v>
      </c>
      <c r="BV51" s="26">
        <v>0</v>
      </c>
    </row>
    <row r="52" spans="2:74" x14ac:dyDescent="0.25">
      <c r="B52" s="58">
        <f t="shared" si="3"/>
        <v>31348</v>
      </c>
      <c r="C52" s="51">
        <v>44</v>
      </c>
      <c r="D52" s="25" t="s">
        <v>139</v>
      </c>
      <c r="E52" s="27">
        <v>31348</v>
      </c>
      <c r="I52" s="3">
        <f t="shared" si="0"/>
        <v>44</v>
      </c>
      <c r="J52" s="26" t="s">
        <v>11</v>
      </c>
      <c r="K52" s="26">
        <v>969247</v>
      </c>
      <c r="L52" s="26">
        <v>18662</v>
      </c>
      <c r="M52" s="26">
        <v>144589</v>
      </c>
      <c r="N52" s="26">
        <v>33427</v>
      </c>
      <c r="O52" s="26">
        <v>644</v>
      </c>
      <c r="P52" s="26">
        <v>9132291</v>
      </c>
      <c r="Q52" s="26">
        <v>314951</v>
      </c>
      <c r="AG52" s="51">
        <f t="shared" si="2"/>
        <v>44</v>
      </c>
      <c r="AH52" s="52" t="s">
        <v>281</v>
      </c>
      <c r="AI52" s="27">
        <v>86070</v>
      </c>
      <c r="AJ52" s="27">
        <v>4634</v>
      </c>
      <c r="AK52" s="27">
        <v>391</v>
      </c>
      <c r="AL52" s="27">
        <v>60</v>
      </c>
      <c r="AM52" s="82">
        <v>3</v>
      </c>
      <c r="AN52" s="27">
        <v>160000000</v>
      </c>
      <c r="AO52" s="27">
        <v>111163</v>
      </c>
      <c r="AP52" s="27">
        <v>1439323776</v>
      </c>
      <c r="AT52" s="3">
        <v>42</v>
      </c>
      <c r="AU52" s="25" t="s">
        <v>651</v>
      </c>
      <c r="AV52" s="26">
        <v>3621</v>
      </c>
      <c r="AW52" s="26">
        <v>42769</v>
      </c>
      <c r="AX52" s="26">
        <v>115</v>
      </c>
      <c r="AY52" s="26">
        <v>3625</v>
      </c>
      <c r="AZ52" s="26">
        <v>1550</v>
      </c>
      <c r="BA52" s="26">
        <v>102</v>
      </c>
      <c r="BB52" s="26">
        <v>5794</v>
      </c>
      <c r="BF52" s="3">
        <v>44</v>
      </c>
      <c r="BG52" s="25" t="s">
        <v>343</v>
      </c>
      <c r="BH52" s="26">
        <v>1151</v>
      </c>
      <c r="BI52" s="26"/>
      <c r="BJ52" s="3">
        <v>44</v>
      </c>
      <c r="BK52" s="26" t="s">
        <v>353</v>
      </c>
      <c r="BL52" s="26">
        <v>21</v>
      </c>
      <c r="BP52" s="3">
        <v>44</v>
      </c>
      <c r="BQ52" s="25" t="s">
        <v>8</v>
      </c>
      <c r="BR52" s="26">
        <v>275</v>
      </c>
      <c r="BS52" s="26"/>
      <c r="BT52" s="3">
        <v>44</v>
      </c>
      <c r="BU52" s="26" t="s">
        <v>39</v>
      </c>
      <c r="BV52" s="26">
        <v>0</v>
      </c>
    </row>
    <row r="53" spans="2:74" x14ac:dyDescent="0.25">
      <c r="B53" s="58">
        <f t="shared" si="3"/>
        <v>30671</v>
      </c>
      <c r="C53" s="51">
        <v>45</v>
      </c>
      <c r="D53" s="25" t="s">
        <v>185</v>
      </c>
      <c r="E53" s="27">
        <v>30671</v>
      </c>
      <c r="I53" s="3">
        <f t="shared" si="0"/>
        <v>45</v>
      </c>
      <c r="J53" s="26" t="s">
        <v>27</v>
      </c>
      <c r="K53" s="26">
        <v>117706</v>
      </c>
      <c r="L53" s="26">
        <v>614</v>
      </c>
      <c r="M53" s="26">
        <v>30823</v>
      </c>
      <c r="N53" s="26">
        <v>36715</v>
      </c>
      <c r="O53" s="26">
        <v>192</v>
      </c>
      <c r="P53" s="26">
        <v>1501304</v>
      </c>
      <c r="Q53" s="26">
        <v>468286</v>
      </c>
      <c r="AG53" s="51">
        <f t="shared" si="2"/>
        <v>45</v>
      </c>
      <c r="AH53" s="52" t="s">
        <v>304</v>
      </c>
      <c r="AI53" s="27">
        <v>1093256</v>
      </c>
      <c r="AJ53" s="27">
        <v>31670</v>
      </c>
      <c r="AK53" s="27">
        <v>75790</v>
      </c>
      <c r="AL53" s="27">
        <v>21408</v>
      </c>
      <c r="AM53" s="82">
        <v>620</v>
      </c>
      <c r="AN53" s="27">
        <v>5126096</v>
      </c>
      <c r="AO53" s="27">
        <v>100381</v>
      </c>
      <c r="AP53" s="27">
        <v>51066585</v>
      </c>
      <c r="AT53" s="3">
        <v>43</v>
      </c>
      <c r="AU53" s="25" t="s">
        <v>652</v>
      </c>
      <c r="AV53" s="26">
        <v>438</v>
      </c>
      <c r="AW53" s="26">
        <v>6443</v>
      </c>
      <c r="AX53" s="26">
        <v>103</v>
      </c>
      <c r="AY53" s="26">
        <v>566</v>
      </c>
      <c r="AZ53" s="26">
        <v>195</v>
      </c>
      <c r="BA53" s="26">
        <v>28</v>
      </c>
      <c r="BB53" s="26">
        <v>837</v>
      </c>
      <c r="BF53" s="3">
        <v>45</v>
      </c>
      <c r="BG53" s="25" t="s">
        <v>373</v>
      </c>
      <c r="BH53" s="26">
        <v>1080</v>
      </c>
      <c r="BI53" s="26"/>
      <c r="BJ53" s="3">
        <v>45</v>
      </c>
      <c r="BK53" s="26" t="s">
        <v>10</v>
      </c>
      <c r="BL53" s="26">
        <v>20</v>
      </c>
      <c r="BP53" s="3">
        <v>45</v>
      </c>
      <c r="BQ53" s="25" t="s">
        <v>39</v>
      </c>
      <c r="BR53" s="26">
        <v>185</v>
      </c>
      <c r="BS53" s="26"/>
      <c r="BT53" s="3">
        <v>45</v>
      </c>
      <c r="BU53" s="26" t="s">
        <v>43</v>
      </c>
      <c r="BV53" s="26">
        <v>0</v>
      </c>
    </row>
    <row r="54" spans="2:74" x14ac:dyDescent="0.25">
      <c r="B54" s="58">
        <f t="shared" si="3"/>
        <v>29166</v>
      </c>
      <c r="C54" s="51">
        <v>46</v>
      </c>
      <c r="D54" s="25" t="s">
        <v>77</v>
      </c>
      <c r="E54" s="27">
        <v>29166</v>
      </c>
      <c r="I54" s="3">
        <f t="shared" si="0"/>
        <v>46</v>
      </c>
      <c r="J54" s="26" t="s">
        <v>42</v>
      </c>
      <c r="K54" s="26">
        <v>2219</v>
      </c>
      <c r="L54" s="26">
        <v>58</v>
      </c>
      <c r="M54" s="26">
        <v>335</v>
      </c>
      <c r="N54" s="26">
        <v>3556</v>
      </c>
      <c r="O54" s="26">
        <v>93</v>
      </c>
      <c r="P54" s="26">
        <v>190359</v>
      </c>
      <c r="Q54" s="26">
        <v>305068</v>
      </c>
      <c r="AG54" s="51">
        <f t="shared" si="2"/>
        <v>46</v>
      </c>
      <c r="AH54" s="52" t="s">
        <v>450</v>
      </c>
      <c r="AI54" s="27">
        <v>545</v>
      </c>
      <c r="AJ54" s="27">
        <v>7</v>
      </c>
      <c r="AK54" s="27">
        <v>40</v>
      </c>
      <c r="AL54" s="27">
        <v>622</v>
      </c>
      <c r="AM54" s="82">
        <v>8</v>
      </c>
      <c r="AN54" s="27"/>
      <c r="AO54" s="27"/>
      <c r="AP54" s="27">
        <v>875789</v>
      </c>
      <c r="AT54" s="3">
        <v>44</v>
      </c>
      <c r="AU54" s="25" t="s">
        <v>653</v>
      </c>
      <c r="AV54" s="26">
        <v>3100</v>
      </c>
      <c r="AW54" s="26">
        <v>61167</v>
      </c>
      <c r="AX54" s="26">
        <v>109</v>
      </c>
      <c r="AY54" s="26">
        <v>5271</v>
      </c>
      <c r="AZ54" s="26">
        <v>1540</v>
      </c>
      <c r="BA54" s="26">
        <v>138</v>
      </c>
      <c r="BB54" s="26">
        <v>6967</v>
      </c>
      <c r="BF54" s="3">
        <v>46</v>
      </c>
      <c r="BG54" s="25" t="s">
        <v>365</v>
      </c>
      <c r="BH54" s="26">
        <v>1001</v>
      </c>
      <c r="BI54" s="26"/>
      <c r="BJ54" s="3">
        <v>46</v>
      </c>
      <c r="BK54" s="26" t="s">
        <v>378</v>
      </c>
      <c r="BL54" s="26">
        <v>19</v>
      </c>
      <c r="BP54" s="3">
        <v>46</v>
      </c>
      <c r="BQ54" s="25" t="s">
        <v>38</v>
      </c>
      <c r="BR54" s="26">
        <v>106</v>
      </c>
      <c r="BS54" s="26"/>
      <c r="BT54" s="3">
        <v>46</v>
      </c>
      <c r="BU54" s="26" t="s">
        <v>26</v>
      </c>
      <c r="BV54" s="26">
        <v>0</v>
      </c>
    </row>
    <row r="55" spans="2:74" x14ac:dyDescent="0.25">
      <c r="B55" s="58">
        <f t="shared" si="3"/>
        <v>28914</v>
      </c>
      <c r="C55" s="51">
        <v>47</v>
      </c>
      <c r="D55" s="25" t="s">
        <v>152</v>
      </c>
      <c r="E55" s="27">
        <v>28914</v>
      </c>
      <c r="I55" s="3">
        <f t="shared" si="0"/>
        <v>47</v>
      </c>
      <c r="J55" s="26" t="s">
        <v>22</v>
      </c>
      <c r="K55" s="26">
        <v>183418</v>
      </c>
      <c r="L55" s="26">
        <v>3658</v>
      </c>
      <c r="M55" s="26">
        <v>159636</v>
      </c>
      <c r="N55" s="26">
        <v>21489</v>
      </c>
      <c r="O55" s="26">
        <v>429</v>
      </c>
      <c r="P55" s="26">
        <v>2873195</v>
      </c>
      <c r="Q55" s="26">
        <v>336616</v>
      </c>
      <c r="AG55" s="51">
        <f t="shared" si="2"/>
        <v>47</v>
      </c>
      <c r="AH55" s="52" t="s">
        <v>398</v>
      </c>
      <c r="AI55" s="27">
        <v>5290</v>
      </c>
      <c r="AJ55" s="27">
        <v>92</v>
      </c>
      <c r="AK55" s="27">
        <v>1311</v>
      </c>
      <c r="AL55" s="27">
        <v>951</v>
      </c>
      <c r="AM55" s="82">
        <v>17</v>
      </c>
      <c r="AN55" s="27"/>
      <c r="AO55" s="27"/>
      <c r="AP55" s="27">
        <v>5563260</v>
      </c>
      <c r="AT55" s="3">
        <v>45</v>
      </c>
      <c r="AU55" s="25" t="s">
        <v>654</v>
      </c>
      <c r="AV55" s="26">
        <v>18060</v>
      </c>
      <c r="AW55" s="26">
        <v>175219</v>
      </c>
      <c r="AX55" s="26">
        <v>115</v>
      </c>
      <c r="AY55" s="26">
        <v>19019</v>
      </c>
      <c r="AZ55" s="26">
        <v>9264</v>
      </c>
      <c r="BA55" s="26">
        <v>370</v>
      </c>
      <c r="BB55" s="26">
        <v>28172</v>
      </c>
      <c r="BF55" s="3">
        <v>47</v>
      </c>
      <c r="BG55" s="25" t="s">
        <v>312</v>
      </c>
      <c r="BH55" s="26">
        <v>942</v>
      </c>
      <c r="BI55" s="26"/>
      <c r="BJ55" s="3">
        <v>47</v>
      </c>
      <c r="BK55" s="26" t="s">
        <v>327</v>
      </c>
      <c r="BL55" s="26">
        <v>18</v>
      </c>
      <c r="BP55" s="3">
        <v>47</v>
      </c>
      <c r="BQ55" s="25" t="s">
        <v>41</v>
      </c>
      <c r="BR55" s="26">
        <v>84</v>
      </c>
      <c r="BS55" s="26"/>
      <c r="BT55" s="3">
        <v>47</v>
      </c>
      <c r="BU55" s="26" t="s">
        <v>45</v>
      </c>
      <c r="BV55" s="26">
        <v>0</v>
      </c>
    </row>
    <row r="56" spans="2:74" x14ac:dyDescent="0.25">
      <c r="B56" s="58">
        <f t="shared" si="3"/>
        <v>28223</v>
      </c>
      <c r="C56" s="51">
        <v>48</v>
      </c>
      <c r="D56" s="25" t="s">
        <v>68</v>
      </c>
      <c r="E56" s="27">
        <v>28223</v>
      </c>
      <c r="I56" s="3">
        <f t="shared" si="0"/>
        <v>48</v>
      </c>
      <c r="J56" s="26" t="s">
        <v>7</v>
      </c>
      <c r="K56" s="26">
        <v>113242</v>
      </c>
      <c r="L56" s="26">
        <v>2382</v>
      </c>
      <c r="M56" s="26">
        <v>58797</v>
      </c>
      <c r="N56" s="26">
        <v>14871</v>
      </c>
      <c r="O56" s="26">
        <v>313</v>
      </c>
      <c r="P56" s="26">
        <v>2470185</v>
      </c>
      <c r="Q56" s="26">
        <v>324389</v>
      </c>
      <c r="AG56" s="51">
        <f t="shared" si="2"/>
        <v>48</v>
      </c>
      <c r="AH56" s="52" t="s">
        <v>378</v>
      </c>
      <c r="AI56" s="27">
        <v>111257</v>
      </c>
      <c r="AJ56" s="27">
        <v>1404</v>
      </c>
      <c r="AK56" s="27">
        <v>41724</v>
      </c>
      <c r="AL56" s="27">
        <v>21773</v>
      </c>
      <c r="AM56" s="82">
        <v>275</v>
      </c>
      <c r="AN56" s="27">
        <v>308063</v>
      </c>
      <c r="AO56" s="27">
        <v>60287</v>
      </c>
      <c r="AP56" s="27">
        <v>5109903</v>
      </c>
      <c r="AT56" s="3">
        <v>46</v>
      </c>
      <c r="AU56" s="25" t="s">
        <v>655</v>
      </c>
      <c r="AV56" s="26">
        <v>596</v>
      </c>
      <c r="AW56" s="26">
        <v>15588</v>
      </c>
      <c r="AX56" s="26">
        <v>108</v>
      </c>
      <c r="AY56" s="26">
        <v>928</v>
      </c>
      <c r="AZ56" s="26">
        <v>228</v>
      </c>
      <c r="BA56" s="26">
        <v>41</v>
      </c>
      <c r="BB56" s="26">
        <v>1337</v>
      </c>
      <c r="BF56" s="3">
        <v>48</v>
      </c>
      <c r="BG56" s="25" t="s">
        <v>291</v>
      </c>
      <c r="BH56" s="26">
        <v>941</v>
      </c>
      <c r="BI56" s="26"/>
      <c r="BJ56" s="3">
        <v>48</v>
      </c>
      <c r="BK56" s="26" t="s">
        <v>283</v>
      </c>
      <c r="BL56" s="26">
        <v>17</v>
      </c>
      <c r="BP56" s="3">
        <v>48</v>
      </c>
      <c r="BQ56" s="25" t="s">
        <v>43</v>
      </c>
      <c r="BR56" s="26">
        <v>77</v>
      </c>
      <c r="BS56" s="26"/>
      <c r="BT56" s="3">
        <v>48</v>
      </c>
      <c r="BU56" s="26" t="s">
        <v>38</v>
      </c>
      <c r="BV56" s="26">
        <v>0</v>
      </c>
    </row>
    <row r="57" spans="2:74" x14ac:dyDescent="0.25">
      <c r="B57" s="58">
        <f t="shared" si="3"/>
        <v>27994</v>
      </c>
      <c r="C57" s="51">
        <v>49</v>
      </c>
      <c r="D57" s="25" t="s">
        <v>86</v>
      </c>
      <c r="E57" s="27">
        <v>27994</v>
      </c>
      <c r="I57" s="3">
        <f t="shared" si="0"/>
        <v>49</v>
      </c>
      <c r="J57" s="26" t="s">
        <v>46</v>
      </c>
      <c r="K57" s="26">
        <v>25235</v>
      </c>
      <c r="L57" s="26">
        <v>458</v>
      </c>
      <c r="M57" s="26">
        <v>5557</v>
      </c>
      <c r="N57" s="26">
        <v>14081</v>
      </c>
      <c r="O57" s="26">
        <v>256</v>
      </c>
      <c r="P57" s="26">
        <v>792475</v>
      </c>
      <c r="Q57" s="26">
        <v>442193</v>
      </c>
      <c r="AG57" s="51"/>
      <c r="AH57" s="84" t="s">
        <v>350</v>
      </c>
      <c r="AI57" s="27">
        <v>52660</v>
      </c>
      <c r="AJ57" s="27">
        <v>594</v>
      </c>
      <c r="AK57" s="27">
        <v>14734</v>
      </c>
      <c r="AL57" s="27">
        <v>12855</v>
      </c>
      <c r="AM57" s="82">
        <v>145</v>
      </c>
      <c r="AN57" s="27">
        <v>507163</v>
      </c>
      <c r="AO57" s="27">
        <v>123803</v>
      </c>
      <c r="AP57" s="27">
        <v>4096522</v>
      </c>
      <c r="AT57" s="3">
        <v>47</v>
      </c>
      <c r="AU57" s="25" t="s">
        <v>656</v>
      </c>
      <c r="AV57" s="26">
        <v>62</v>
      </c>
      <c r="AW57" s="26">
        <v>4541</v>
      </c>
      <c r="AX57" s="26">
        <v>104</v>
      </c>
      <c r="AY57" s="26">
        <v>209</v>
      </c>
      <c r="AZ57" s="26">
        <v>15</v>
      </c>
      <c r="BA57" s="26">
        <v>16</v>
      </c>
      <c r="BB57" s="26">
        <v>272</v>
      </c>
      <c r="BF57" s="3">
        <v>49</v>
      </c>
      <c r="BG57" s="25" t="s">
        <v>441</v>
      </c>
      <c r="BH57" s="26">
        <v>862</v>
      </c>
      <c r="BI57" s="26"/>
      <c r="BJ57" s="3">
        <v>49</v>
      </c>
      <c r="BK57" s="26" t="s">
        <v>367</v>
      </c>
      <c r="BL57" s="26">
        <v>14</v>
      </c>
      <c r="BP57" s="3">
        <v>49</v>
      </c>
      <c r="BQ57" s="25" t="s">
        <v>35</v>
      </c>
      <c r="BR57" s="26">
        <v>69</v>
      </c>
      <c r="BS57" s="26"/>
      <c r="BT57" s="3">
        <v>49</v>
      </c>
      <c r="BU57" s="26" t="s">
        <v>27</v>
      </c>
      <c r="BV57" s="26">
        <v>0</v>
      </c>
    </row>
    <row r="58" spans="2:74" x14ac:dyDescent="0.25">
      <c r="B58" s="58">
        <f t="shared" si="3"/>
        <v>27476</v>
      </c>
      <c r="C58" s="51">
        <v>50</v>
      </c>
      <c r="D58" s="25" t="s">
        <v>74</v>
      </c>
      <c r="E58" s="27">
        <v>27476</v>
      </c>
      <c r="I58" s="3">
        <f t="shared" si="0"/>
        <v>50</v>
      </c>
      <c r="J58" s="26" t="s">
        <v>19</v>
      </c>
      <c r="K58" s="26">
        <v>232296</v>
      </c>
      <c r="L58" s="26">
        <v>2050</v>
      </c>
      <c r="M58" s="26">
        <v>48401</v>
      </c>
      <c r="N58" s="26">
        <v>39897</v>
      </c>
      <c r="O58" s="26">
        <v>352</v>
      </c>
      <c r="P58" s="26">
        <v>2078914</v>
      </c>
      <c r="Q58" s="26">
        <v>357052</v>
      </c>
      <c r="AG58" s="51">
        <v>50</v>
      </c>
      <c r="AH58" s="52" t="s">
        <v>352</v>
      </c>
      <c r="AI58" s="27">
        <v>6970</v>
      </c>
      <c r="AJ58" s="27">
        <v>129</v>
      </c>
      <c r="AK58" s="27">
        <v>523</v>
      </c>
      <c r="AL58" s="27">
        <v>615</v>
      </c>
      <c r="AM58" s="82">
        <v>11</v>
      </c>
      <c r="AN58" s="27">
        <v>858131</v>
      </c>
      <c r="AO58" s="27">
        <v>75778</v>
      </c>
      <c r="AP58" s="27">
        <v>11324243</v>
      </c>
      <c r="AT58" s="3">
        <v>48</v>
      </c>
      <c r="AU58" s="25" t="s">
        <v>657</v>
      </c>
      <c r="AV58" s="26">
        <v>3548</v>
      </c>
      <c r="AW58" s="26">
        <v>56308</v>
      </c>
      <c r="AX58" s="26">
        <v>109</v>
      </c>
      <c r="AY58" s="26">
        <v>3521</v>
      </c>
      <c r="AZ58" s="26">
        <v>1297</v>
      </c>
      <c r="BA58" s="26">
        <v>117</v>
      </c>
      <c r="BB58" s="26">
        <v>5885</v>
      </c>
      <c r="BF58" s="3">
        <v>50</v>
      </c>
      <c r="BG58" s="25" t="s">
        <v>306</v>
      </c>
      <c r="BH58" s="26">
        <v>852</v>
      </c>
      <c r="BI58" s="26"/>
      <c r="BJ58" s="3">
        <v>50</v>
      </c>
      <c r="BK58" s="26" t="s">
        <v>287</v>
      </c>
      <c r="BL58" s="26">
        <v>14</v>
      </c>
      <c r="BP58" s="3">
        <v>50</v>
      </c>
      <c r="BQ58" s="25" t="s">
        <v>42</v>
      </c>
      <c r="BR58" s="26">
        <v>23</v>
      </c>
      <c r="BS58" s="26"/>
      <c r="BT58" s="3">
        <v>50</v>
      </c>
      <c r="BU58" s="26" t="s">
        <v>42</v>
      </c>
      <c r="BV58" s="26">
        <v>0</v>
      </c>
    </row>
    <row r="59" spans="2:74" x14ac:dyDescent="0.25">
      <c r="B59" s="58">
        <f t="shared" si="3"/>
        <v>26716</v>
      </c>
      <c r="C59" s="51">
        <v>51</v>
      </c>
      <c r="D59" s="25" t="s">
        <v>145</v>
      </c>
      <c r="E59" s="27">
        <v>26716</v>
      </c>
      <c r="I59" s="3">
        <f t="shared" si="0"/>
        <v>51</v>
      </c>
      <c r="J59" s="26" t="s">
        <v>49</v>
      </c>
      <c r="K59" s="26">
        <v>14167</v>
      </c>
      <c r="L59" s="26">
        <v>87</v>
      </c>
      <c r="M59" s="26">
        <v>5117</v>
      </c>
      <c r="N59" s="26">
        <v>24478</v>
      </c>
      <c r="O59" s="26">
        <v>150</v>
      </c>
      <c r="P59" s="26">
        <v>257978</v>
      </c>
      <c r="Q59" s="26">
        <v>445743</v>
      </c>
      <c r="AG59" s="51">
        <f t="shared" si="2"/>
        <v>51</v>
      </c>
      <c r="AH59" s="84" t="s">
        <v>464</v>
      </c>
      <c r="AI59" s="27">
        <v>995</v>
      </c>
      <c r="AJ59" s="27">
        <v>1</v>
      </c>
      <c r="AK59" s="27">
        <v>296</v>
      </c>
      <c r="AL59" s="27">
        <v>6055</v>
      </c>
      <c r="AM59" s="82">
        <v>6</v>
      </c>
      <c r="AN59" s="27">
        <v>13283</v>
      </c>
      <c r="AO59" s="27">
        <v>80835</v>
      </c>
      <c r="AP59" s="27">
        <v>164322</v>
      </c>
      <c r="AT59" s="3">
        <v>49</v>
      </c>
      <c r="AU59" s="25" t="s">
        <v>658</v>
      </c>
      <c r="AV59" s="26">
        <v>2114</v>
      </c>
      <c r="AW59" s="26">
        <v>45207</v>
      </c>
      <c r="AX59" s="26">
        <v>105</v>
      </c>
      <c r="AY59" s="26">
        <v>3305</v>
      </c>
      <c r="AZ59" s="26">
        <v>1086</v>
      </c>
      <c r="BA59" s="26">
        <v>116</v>
      </c>
      <c r="BB59" s="26">
        <v>4444</v>
      </c>
      <c r="BF59" s="3"/>
      <c r="BG59" s="25"/>
      <c r="BH59" s="26"/>
      <c r="BI59" s="26"/>
      <c r="BJ59" s="3"/>
      <c r="BK59" s="26"/>
      <c r="BL59" s="26"/>
      <c r="BP59" s="3">
        <v>51</v>
      </c>
      <c r="BQ59" s="26" t="s">
        <v>45</v>
      </c>
      <c r="BR59" s="26">
        <v>0</v>
      </c>
      <c r="BS59" s="26"/>
      <c r="BT59" s="3">
        <v>51</v>
      </c>
      <c r="BU59" s="26" t="s">
        <v>49</v>
      </c>
      <c r="BV59" s="26">
        <v>0</v>
      </c>
    </row>
    <row r="60" spans="2:74" x14ac:dyDescent="0.25">
      <c r="B60" s="58">
        <f t="shared" si="3"/>
        <v>26339</v>
      </c>
      <c r="C60" s="51">
        <v>52</v>
      </c>
      <c r="D60" s="25" t="s">
        <v>510</v>
      </c>
      <c r="E60" s="27">
        <v>26339</v>
      </c>
      <c r="I60" s="34"/>
      <c r="K60" s="11"/>
      <c r="L60" s="11"/>
      <c r="M60" s="11"/>
      <c r="N60" s="11"/>
      <c r="O60" s="11"/>
      <c r="P60" s="11"/>
      <c r="Q60" s="11"/>
      <c r="AG60" s="51">
        <f t="shared" si="2"/>
        <v>52</v>
      </c>
      <c r="AH60" s="52" t="s">
        <v>377</v>
      </c>
      <c r="AI60" s="27">
        <v>4760</v>
      </c>
      <c r="AJ60" s="27">
        <v>27</v>
      </c>
      <c r="AK60" s="27">
        <v>2851</v>
      </c>
      <c r="AL60" s="27">
        <v>3933</v>
      </c>
      <c r="AM60" s="82">
        <v>22</v>
      </c>
      <c r="AN60" s="27">
        <v>488264</v>
      </c>
      <c r="AO60" s="27">
        <v>403408</v>
      </c>
      <c r="AP60" s="27">
        <v>1210348</v>
      </c>
      <c r="AT60" s="3">
        <v>50</v>
      </c>
      <c r="AU60" s="25" t="s">
        <v>659</v>
      </c>
      <c r="AV60" s="26">
        <v>363</v>
      </c>
      <c r="AW60" s="26">
        <v>15650</v>
      </c>
      <c r="AX60" s="26">
        <v>92</v>
      </c>
      <c r="AY60" s="26">
        <v>1124</v>
      </c>
      <c r="AZ60" s="26">
        <v>136</v>
      </c>
      <c r="BA60" s="26">
        <v>60</v>
      </c>
      <c r="BB60" s="26">
        <v>1411</v>
      </c>
      <c r="BF60" s="3"/>
      <c r="BG60" s="25"/>
      <c r="BH60" s="26"/>
      <c r="BI60" s="26"/>
      <c r="BJ60" s="3"/>
      <c r="BK60" s="26"/>
      <c r="BL60" s="26"/>
      <c r="BP60" s="3"/>
      <c r="BQ60" s="25"/>
      <c r="BR60" s="26"/>
      <c r="BS60" s="26"/>
      <c r="BT60" s="3"/>
      <c r="BU60" s="26"/>
      <c r="BV60" s="26"/>
    </row>
    <row r="61" spans="2:74" x14ac:dyDescent="0.25">
      <c r="B61" s="58">
        <f t="shared" si="3"/>
        <v>26277</v>
      </c>
      <c r="C61" s="51">
        <v>53</v>
      </c>
      <c r="D61" s="25" t="s">
        <v>116</v>
      </c>
      <c r="E61" s="27">
        <v>26277</v>
      </c>
      <c r="I61" s="14"/>
      <c r="J61" s="25" t="s">
        <v>267</v>
      </c>
      <c r="K61" s="26">
        <f>SUM(K9:K59)</f>
        <v>9298732</v>
      </c>
      <c r="L61" s="26">
        <f>SUM(L9:L59)</f>
        <v>231210</v>
      </c>
      <c r="M61" s="26">
        <f>SUM(M9:M59)</f>
        <v>3010529</v>
      </c>
      <c r="N61" s="26"/>
      <c r="O61" s="26"/>
      <c r="P61" s="26">
        <f>SUM(P9:P59)</f>
        <v>148072140</v>
      </c>
      <c r="Q61" s="26"/>
      <c r="AG61" s="51">
        <f t="shared" si="2"/>
        <v>53</v>
      </c>
      <c r="AH61" s="84" t="s">
        <v>317</v>
      </c>
      <c r="AI61" s="27">
        <v>350896</v>
      </c>
      <c r="AJ61" s="27">
        <v>3654</v>
      </c>
      <c r="AK61" s="27">
        <v>176634</v>
      </c>
      <c r="AL61" s="27">
        <v>32746</v>
      </c>
      <c r="AM61" s="82">
        <v>341</v>
      </c>
      <c r="AN61" s="27">
        <v>2348162</v>
      </c>
      <c r="AO61" s="27">
        <v>219131</v>
      </c>
      <c r="AP61" s="27">
        <v>10715782</v>
      </c>
      <c r="AT61" s="3">
        <v>51</v>
      </c>
      <c r="AU61" s="25" t="s">
        <v>660</v>
      </c>
      <c r="AV61" s="26">
        <v>1843</v>
      </c>
      <c r="AW61" s="26">
        <v>42721</v>
      </c>
      <c r="AX61" s="26">
        <v>106</v>
      </c>
      <c r="AY61" s="26">
        <v>2230</v>
      </c>
      <c r="AZ61" s="26">
        <v>486</v>
      </c>
      <c r="BA61" s="26">
        <v>152</v>
      </c>
      <c r="BB61" s="26">
        <v>3737</v>
      </c>
      <c r="BF61" s="3"/>
      <c r="BG61" s="25"/>
      <c r="BH61" s="26"/>
      <c r="BI61" s="26"/>
      <c r="BJ61" s="3"/>
      <c r="BK61" s="26"/>
      <c r="BL61" s="26"/>
      <c r="BP61" s="3"/>
      <c r="BQ61" s="25"/>
      <c r="BR61" s="26"/>
      <c r="BS61" s="26"/>
      <c r="BT61" s="3"/>
      <c r="BU61" s="26"/>
      <c r="BV61" s="26"/>
    </row>
    <row r="62" spans="2:74" x14ac:dyDescent="0.25">
      <c r="B62" s="58">
        <f t="shared" si="3"/>
        <v>26065</v>
      </c>
      <c r="C62" s="51">
        <v>54</v>
      </c>
      <c r="D62" s="25" t="s">
        <v>121</v>
      </c>
      <c r="E62" s="27">
        <v>26065</v>
      </c>
      <c r="AG62" s="51">
        <f t="shared" si="2"/>
        <v>54</v>
      </c>
      <c r="AH62" s="52" t="s">
        <v>312</v>
      </c>
      <c r="AI62" s="27">
        <v>48241</v>
      </c>
      <c r="AJ62" s="27">
        <v>724</v>
      </c>
      <c r="AK62" s="27">
        <v>12106</v>
      </c>
      <c r="AL62" s="27">
        <v>8319</v>
      </c>
      <c r="AM62" s="82">
        <v>125</v>
      </c>
      <c r="AN62" s="27">
        <v>5385115</v>
      </c>
      <c r="AO62" s="27">
        <v>928601</v>
      </c>
      <c r="AP62" s="27">
        <v>5799171</v>
      </c>
      <c r="AT62" s="3">
        <v>52</v>
      </c>
      <c r="AU62" s="25" t="s">
        <v>661</v>
      </c>
      <c r="AV62" s="26">
        <v>66</v>
      </c>
      <c r="AW62" s="26">
        <v>3746</v>
      </c>
      <c r="AX62" s="26">
        <v>109</v>
      </c>
      <c r="AY62" s="26">
        <v>218</v>
      </c>
      <c r="AZ62" s="26">
        <v>23</v>
      </c>
      <c r="BA62" s="26">
        <v>0</v>
      </c>
      <c r="BB62" s="26">
        <v>270</v>
      </c>
      <c r="BF62" s="3"/>
      <c r="BG62" s="25"/>
      <c r="BH62" s="26"/>
      <c r="BI62" s="26"/>
      <c r="BJ62" s="3"/>
      <c r="BK62" s="26"/>
      <c r="BL62" s="26"/>
      <c r="BP62" s="3"/>
      <c r="BQ62" s="25"/>
      <c r="BR62" s="26"/>
      <c r="BS62" s="26"/>
      <c r="BT62" s="3"/>
      <c r="BU62" s="26"/>
      <c r="BV62" s="26"/>
    </row>
    <row r="63" spans="2:74" x14ac:dyDescent="0.25">
      <c r="B63" s="58">
        <f t="shared" si="3"/>
        <v>25677</v>
      </c>
      <c r="C63" s="51">
        <v>55</v>
      </c>
      <c r="D63" s="25" t="s">
        <v>65</v>
      </c>
      <c r="E63" s="27">
        <v>25677</v>
      </c>
      <c r="AG63" s="51">
        <f t="shared" si="2"/>
        <v>55</v>
      </c>
      <c r="AH63" s="52" t="s">
        <v>387</v>
      </c>
      <c r="AI63" s="27">
        <v>712</v>
      </c>
      <c r="AJ63" s="27">
        <v>13</v>
      </c>
      <c r="AK63" s="27">
        <v>40</v>
      </c>
      <c r="AL63" s="27"/>
      <c r="AM63" s="82"/>
      <c r="AN63" s="27"/>
      <c r="AO63" s="27"/>
      <c r="AP63" s="27"/>
      <c r="AU63" s="25"/>
      <c r="AV63" s="26"/>
      <c r="AW63" s="26"/>
      <c r="AX63" s="26"/>
      <c r="AY63" s="26"/>
      <c r="AZ63" s="26"/>
      <c r="BA63" s="26"/>
      <c r="BB63" s="26"/>
    </row>
    <row r="64" spans="2:74" x14ac:dyDescent="0.25">
      <c r="B64" s="58">
        <f t="shared" si="3"/>
        <v>25437</v>
      </c>
      <c r="C64" s="51">
        <v>56</v>
      </c>
      <c r="D64" s="25" t="s">
        <v>70</v>
      </c>
      <c r="E64" s="27">
        <v>25437</v>
      </c>
      <c r="I64" s="32"/>
      <c r="J64" s="32" t="s">
        <v>265</v>
      </c>
      <c r="K64" s="32" t="s">
        <v>203</v>
      </c>
      <c r="L64" s="32" t="s">
        <v>207</v>
      </c>
      <c r="M64" s="32" t="s">
        <v>208</v>
      </c>
      <c r="N64" s="32" t="s">
        <v>58</v>
      </c>
      <c r="O64" s="32" t="s">
        <v>180</v>
      </c>
      <c r="P64" s="32" t="s">
        <v>209</v>
      </c>
      <c r="Q64" s="32" t="s">
        <v>209</v>
      </c>
      <c r="AG64" s="51">
        <f t="shared" si="2"/>
        <v>56</v>
      </c>
      <c r="AH64" s="52" t="s">
        <v>351</v>
      </c>
      <c r="AI64" s="27">
        <v>5573</v>
      </c>
      <c r="AJ64" s="27">
        <v>61</v>
      </c>
      <c r="AK64" s="27">
        <v>52</v>
      </c>
      <c r="AL64" s="27">
        <v>5613</v>
      </c>
      <c r="AM64" s="82">
        <v>61</v>
      </c>
      <c r="AN64" s="27">
        <v>85461</v>
      </c>
      <c r="AO64" s="27">
        <v>86077</v>
      </c>
      <c r="AP64" s="27">
        <v>992843</v>
      </c>
      <c r="AU64" s="25" t="s">
        <v>250</v>
      </c>
      <c r="AV64" s="26">
        <f>SUM(AV11:AV62)</f>
        <v>215476</v>
      </c>
      <c r="AW64" s="26">
        <f t="shared" ref="AW64:BB64" si="4">SUM(AW11:AW62)</f>
        <v>2365891</v>
      </c>
      <c r="AX64" s="26">
        <f>SUM(AX11:AX62)/52</f>
        <v>108.94230769230769</v>
      </c>
      <c r="AY64" s="26">
        <f t="shared" si="4"/>
        <v>221010</v>
      </c>
      <c r="AZ64" s="26">
        <f t="shared" si="4"/>
        <v>97995</v>
      </c>
      <c r="BA64" s="26">
        <f t="shared" si="4"/>
        <v>6736</v>
      </c>
      <c r="BB64" s="26">
        <f t="shared" si="4"/>
        <v>344241</v>
      </c>
    </row>
    <row r="65" spans="2:54" x14ac:dyDescent="0.25">
      <c r="B65" s="58">
        <f t="shared" si="3"/>
        <v>25277</v>
      </c>
      <c r="C65" s="51">
        <v>57</v>
      </c>
      <c r="D65" s="25" t="s">
        <v>87</v>
      </c>
      <c r="E65" s="27">
        <v>25277</v>
      </c>
      <c r="I65" s="32" t="s">
        <v>57</v>
      </c>
      <c r="J65" s="32" t="s">
        <v>266</v>
      </c>
      <c r="K65" s="32" t="s">
        <v>58</v>
      </c>
      <c r="L65" s="32" t="s">
        <v>180</v>
      </c>
      <c r="M65" s="32" t="s">
        <v>58</v>
      </c>
      <c r="N65" s="32" t="s">
        <v>210</v>
      </c>
      <c r="O65" s="32" t="s">
        <v>210</v>
      </c>
      <c r="P65" s="32" t="s">
        <v>211</v>
      </c>
      <c r="Q65" s="32" t="s">
        <v>210</v>
      </c>
      <c r="AG65" s="51">
        <f t="shared" si="2"/>
        <v>57</v>
      </c>
      <c r="AH65" s="84" t="s">
        <v>465</v>
      </c>
      <c r="AI65" s="27">
        <v>50</v>
      </c>
      <c r="AJ65" s="27"/>
      <c r="AK65" s="27">
        <v>17</v>
      </c>
      <c r="AL65" s="27">
        <v>694</v>
      </c>
      <c r="AM65" s="82"/>
      <c r="AN65" s="27">
        <v>4268</v>
      </c>
      <c r="AO65" s="27">
        <v>59239</v>
      </c>
      <c r="AP65" s="27">
        <v>72047</v>
      </c>
      <c r="AU65" s="25"/>
      <c r="AV65" s="26"/>
      <c r="AW65" s="26"/>
      <c r="AX65" s="26"/>
      <c r="AY65" s="26"/>
      <c r="AZ65" s="26"/>
      <c r="BA65" s="26"/>
      <c r="BB65" s="26"/>
    </row>
    <row r="66" spans="2:54" x14ac:dyDescent="0.25">
      <c r="B66" s="58">
        <f t="shared" si="3"/>
        <v>25091</v>
      </c>
      <c r="C66" s="51">
        <v>58</v>
      </c>
      <c r="D66" s="25" t="s">
        <v>519</v>
      </c>
      <c r="E66" s="27">
        <v>25091</v>
      </c>
      <c r="I66" s="22"/>
      <c r="J66" s="31"/>
      <c r="K66" s="31"/>
      <c r="L66" s="31"/>
      <c r="M66" s="31"/>
      <c r="N66" s="31"/>
      <c r="O66" s="31"/>
      <c r="P66" s="31"/>
      <c r="Q66" s="31"/>
      <c r="AG66" s="51">
        <f t="shared" si="2"/>
        <v>58</v>
      </c>
      <c r="AH66" s="52" t="s">
        <v>310</v>
      </c>
      <c r="AI66" s="27">
        <v>127591</v>
      </c>
      <c r="AJ66" s="27">
        <v>2250</v>
      </c>
      <c r="AK66" s="27">
        <v>19707</v>
      </c>
      <c r="AL66" s="27">
        <v>11722</v>
      </c>
      <c r="AM66" s="82">
        <v>207</v>
      </c>
      <c r="AN66" s="27">
        <v>602101</v>
      </c>
      <c r="AO66" s="27">
        <v>55316</v>
      </c>
      <c r="AP66" s="27">
        <v>10884784</v>
      </c>
      <c r="AU66" s="25" t="s">
        <v>248</v>
      </c>
      <c r="AV66" s="26">
        <v>740</v>
      </c>
      <c r="AW66" s="26">
        <v>21172</v>
      </c>
      <c r="AX66" s="26">
        <v>94</v>
      </c>
      <c r="AY66" s="26">
        <v>2728</v>
      </c>
      <c r="AZ66" s="26">
        <v>464</v>
      </c>
      <c r="BA66" s="26">
        <v>74</v>
      </c>
      <c r="BB66" s="27">
        <v>3074</v>
      </c>
    </row>
    <row r="67" spans="2:54" x14ac:dyDescent="0.25">
      <c r="B67" s="58">
        <f t="shared" si="3"/>
        <v>25048</v>
      </c>
      <c r="C67" s="51">
        <v>59</v>
      </c>
      <c r="D67" s="25" t="s">
        <v>71</v>
      </c>
      <c r="E67" s="27">
        <v>25048</v>
      </c>
      <c r="I67" s="51">
        <f t="shared" ref="I67:I77" si="5">I66+1</f>
        <v>1</v>
      </c>
      <c r="J67" s="26" t="str">
        <f>IF(V9="","",V9)</f>
        <v xml:space="preserve">Puerto Rico </v>
      </c>
      <c r="K67" s="26">
        <f t="shared" ref="K67:Q67" si="6">IF(W9="","",W9)</f>
        <v>68172</v>
      </c>
      <c r="L67" s="26">
        <f t="shared" si="6"/>
        <v>839</v>
      </c>
      <c r="M67" s="27" t="str">
        <f t="shared" si="6"/>
        <v xml:space="preserve">N/A </v>
      </c>
      <c r="N67" s="26">
        <f t="shared" si="6"/>
        <v>20128</v>
      </c>
      <c r="O67" s="26">
        <f t="shared" si="6"/>
        <v>248</v>
      </c>
      <c r="P67" s="26">
        <f t="shared" si="6"/>
        <v>464073</v>
      </c>
      <c r="Q67" s="26">
        <f t="shared" si="6"/>
        <v>137018</v>
      </c>
      <c r="AG67" s="51">
        <f t="shared" si="2"/>
        <v>59</v>
      </c>
      <c r="AH67" s="52" t="s">
        <v>354</v>
      </c>
      <c r="AI67" s="27">
        <v>11395</v>
      </c>
      <c r="AJ67" s="27">
        <v>308</v>
      </c>
      <c r="AK67" s="27">
        <v>319</v>
      </c>
      <c r="AL67" s="27">
        <v>126</v>
      </c>
      <c r="AM67" s="82">
        <v>3</v>
      </c>
      <c r="AN67" s="27"/>
      <c r="AO67" s="27"/>
      <c r="AP67" s="27">
        <v>90459807</v>
      </c>
      <c r="AU67" s="25"/>
      <c r="AV67" s="25"/>
      <c r="AW67" s="25"/>
      <c r="AX67" s="25"/>
      <c r="AY67" s="25"/>
      <c r="AZ67" s="25"/>
      <c r="BA67" s="25"/>
      <c r="BB67" s="25"/>
    </row>
    <row r="68" spans="2:54" x14ac:dyDescent="0.25">
      <c r="B68" s="58">
        <f t="shared" si="3"/>
        <v>24612</v>
      </c>
      <c r="C68" s="51">
        <v>60</v>
      </c>
      <c r="D68" s="25" t="s">
        <v>91</v>
      </c>
      <c r="E68" s="27">
        <v>24612</v>
      </c>
      <c r="I68" s="51">
        <f t="shared" si="5"/>
        <v>2</v>
      </c>
      <c r="J68" s="26" t="str">
        <f t="shared" ref="J68:Q68" si="7">IF(V10="","",V10)</f>
        <v xml:space="preserve">Guam </v>
      </c>
      <c r="K68" s="26">
        <f t="shared" si="7"/>
        <v>4693</v>
      </c>
      <c r="L68" s="26">
        <f t="shared" si="7"/>
        <v>79</v>
      </c>
      <c r="M68" s="27">
        <f t="shared" si="7"/>
        <v>1948</v>
      </c>
      <c r="N68" s="26" t="str">
        <f t="shared" si="7"/>
        <v/>
      </c>
      <c r="O68" s="26" t="str">
        <f t="shared" si="7"/>
        <v/>
      </c>
      <c r="P68" s="26">
        <f t="shared" si="7"/>
        <v>67664</v>
      </c>
      <c r="Q68" s="26" t="str">
        <f t="shared" si="7"/>
        <v/>
      </c>
      <c r="AG68" s="51">
        <f t="shared" si="2"/>
        <v>60</v>
      </c>
      <c r="AH68" s="52" t="s">
        <v>290</v>
      </c>
      <c r="AI68" s="27">
        <v>169562</v>
      </c>
      <c r="AJ68" s="27">
        <v>12692</v>
      </c>
      <c r="AK68" s="27">
        <v>7822</v>
      </c>
      <c r="AL68" s="27">
        <v>9562</v>
      </c>
      <c r="AM68" s="82">
        <v>716</v>
      </c>
      <c r="AN68" s="27">
        <v>549226</v>
      </c>
      <c r="AO68" s="27">
        <v>30971</v>
      </c>
      <c r="AP68" s="27">
        <v>17733276</v>
      </c>
      <c r="AU68" s="32" t="s">
        <v>247</v>
      </c>
      <c r="AV68" s="32" t="s">
        <v>241</v>
      </c>
      <c r="AW68" s="32" t="s">
        <v>236</v>
      </c>
      <c r="AX68" s="32" t="s">
        <v>237</v>
      </c>
      <c r="AY68" s="32" t="s">
        <v>238</v>
      </c>
      <c r="AZ68" s="32" t="s">
        <v>239</v>
      </c>
      <c r="BA68" s="32" t="s">
        <v>245</v>
      </c>
      <c r="BB68" s="32" t="s">
        <v>240</v>
      </c>
    </row>
    <row r="69" spans="2:54" x14ac:dyDescent="0.25">
      <c r="B69" s="58">
        <f t="shared" si="3"/>
        <v>24597</v>
      </c>
      <c r="C69" s="51">
        <v>61</v>
      </c>
      <c r="D69" s="25" t="s">
        <v>135</v>
      </c>
      <c r="E69" s="27">
        <v>24597</v>
      </c>
      <c r="I69" s="51">
        <f t="shared" si="5"/>
        <v>3</v>
      </c>
      <c r="J69" s="26" t="str">
        <f t="shared" ref="J69:Q69" si="8">IF(V11="","",V11)</f>
        <v xml:space="preserve">United States Virgin Islands </v>
      </c>
      <c r="K69" s="26">
        <f t="shared" si="8"/>
        <v>1378</v>
      </c>
      <c r="L69" s="26">
        <f t="shared" si="8"/>
        <v>21</v>
      </c>
      <c r="M69" s="27">
        <f t="shared" si="8"/>
        <v>37</v>
      </c>
      <c r="N69" s="26" t="str">
        <f t="shared" si="8"/>
        <v/>
      </c>
      <c r="O69" s="26" t="str">
        <f t="shared" si="8"/>
        <v/>
      </c>
      <c r="P69" s="26">
        <f t="shared" si="8"/>
        <v>24545</v>
      </c>
      <c r="Q69" s="26" t="str">
        <f t="shared" si="8"/>
        <v/>
      </c>
      <c r="AG69" s="51">
        <f t="shared" si="2"/>
        <v>61</v>
      </c>
      <c r="AH69" s="52" t="s">
        <v>309</v>
      </c>
      <c r="AI69" s="27">
        <v>107925</v>
      </c>
      <c r="AJ69" s="27">
        <v>6291</v>
      </c>
      <c r="AK69" s="27">
        <v>1982</v>
      </c>
      <c r="AL69" s="27">
        <v>1048</v>
      </c>
      <c r="AM69" s="82">
        <v>61</v>
      </c>
      <c r="AN69" s="27">
        <v>135000</v>
      </c>
      <c r="AO69" s="27">
        <v>1311</v>
      </c>
      <c r="AP69" s="27">
        <v>102981299</v>
      </c>
      <c r="AU69" s="32"/>
      <c r="AV69" s="32"/>
      <c r="AW69" s="32" t="s">
        <v>242</v>
      </c>
      <c r="AX69" s="32" t="s">
        <v>243</v>
      </c>
      <c r="AY69" s="32" t="s">
        <v>244</v>
      </c>
      <c r="AZ69" s="32" t="s">
        <v>241</v>
      </c>
      <c r="BA69" s="32"/>
      <c r="BB69" s="32" t="s">
        <v>246</v>
      </c>
    </row>
    <row r="70" spans="2:54" x14ac:dyDescent="0.25">
      <c r="B70" s="58">
        <f t="shared" si="3"/>
        <v>24399</v>
      </c>
      <c r="C70" s="51">
        <v>62</v>
      </c>
      <c r="D70" s="25" t="s">
        <v>138</v>
      </c>
      <c r="E70" s="27">
        <v>24399</v>
      </c>
      <c r="I70" s="51">
        <f t="shared" si="5"/>
        <v>4</v>
      </c>
      <c r="J70" s="26" t="str">
        <f t="shared" ref="J70:Q70" si="9">IF(V12="","",V12)</f>
        <v xml:space="preserve">Northern Mariana Islands </v>
      </c>
      <c r="K70" s="26">
        <f t="shared" si="9"/>
        <v>96</v>
      </c>
      <c r="L70" s="26">
        <f t="shared" si="9"/>
        <v>2</v>
      </c>
      <c r="M70" s="27">
        <f t="shared" si="9"/>
        <v>65</v>
      </c>
      <c r="N70" s="26" t="str">
        <f t="shared" si="9"/>
        <v/>
      </c>
      <c r="O70" s="26" t="str">
        <f t="shared" si="9"/>
        <v/>
      </c>
      <c r="P70" s="26">
        <f t="shared" si="9"/>
        <v>22633</v>
      </c>
      <c r="Q70" s="26" t="str">
        <f t="shared" si="9"/>
        <v/>
      </c>
      <c r="AG70" s="51">
        <f t="shared" si="2"/>
        <v>62</v>
      </c>
      <c r="AH70" s="84" t="s">
        <v>357</v>
      </c>
      <c r="AI70" s="27">
        <v>34015</v>
      </c>
      <c r="AJ70" s="27">
        <v>987</v>
      </c>
      <c r="AK70" s="27">
        <v>3240</v>
      </c>
      <c r="AL70" s="27">
        <v>5235</v>
      </c>
      <c r="AM70" s="82">
        <v>152</v>
      </c>
      <c r="AN70" s="27">
        <v>478223</v>
      </c>
      <c r="AO70" s="27">
        <v>73603</v>
      </c>
      <c r="AP70" s="27">
        <v>6497366</v>
      </c>
      <c r="AU70" s="32"/>
    </row>
    <row r="71" spans="2:54" x14ac:dyDescent="0.25">
      <c r="B71" s="58">
        <f t="shared" si="3"/>
        <v>24280</v>
      </c>
      <c r="C71" s="51">
        <v>63</v>
      </c>
      <c r="D71" s="25" t="s">
        <v>528</v>
      </c>
      <c r="E71" s="27">
        <v>24280</v>
      </c>
      <c r="I71" s="51">
        <f t="shared" si="5"/>
        <v>5</v>
      </c>
      <c r="J71" s="26" t="str">
        <f t="shared" ref="J71:Q71" si="10">IF(V13="","",V13)</f>
        <v xml:space="preserve">US Military </v>
      </c>
      <c r="K71" s="26">
        <f t="shared" si="10"/>
        <v>85301</v>
      </c>
      <c r="L71" s="26">
        <f t="shared" si="10"/>
        <v>110</v>
      </c>
      <c r="M71" s="27">
        <f t="shared" si="10"/>
        <v>29076</v>
      </c>
      <c r="N71" s="26" t="str">
        <f t="shared" si="10"/>
        <v/>
      </c>
      <c r="O71" s="26" t="str">
        <f t="shared" si="10"/>
        <v/>
      </c>
      <c r="P71" s="26" t="str">
        <f t="shared" si="10"/>
        <v/>
      </c>
      <c r="Q71" s="26" t="str">
        <f t="shared" si="10"/>
        <v/>
      </c>
      <c r="AG71" s="51">
        <f t="shared" si="2"/>
        <v>63</v>
      </c>
      <c r="AH71" s="52" t="s">
        <v>379</v>
      </c>
      <c r="AI71" s="27">
        <v>5089</v>
      </c>
      <c r="AJ71" s="27">
        <v>83</v>
      </c>
      <c r="AK71" s="27">
        <v>41</v>
      </c>
      <c r="AL71" s="27">
        <v>3589</v>
      </c>
      <c r="AM71" s="82">
        <v>59</v>
      </c>
      <c r="AN71" s="27">
        <v>66077</v>
      </c>
      <c r="AO71" s="27">
        <v>46594</v>
      </c>
      <c r="AP71" s="27">
        <v>1418141</v>
      </c>
    </row>
    <row r="72" spans="2:54" x14ac:dyDescent="0.25">
      <c r="B72" s="58">
        <f t="shared" si="3"/>
        <v>24095</v>
      </c>
      <c r="C72" s="51">
        <v>64</v>
      </c>
      <c r="D72" s="25" t="s">
        <v>129</v>
      </c>
      <c r="E72" s="27">
        <v>24095</v>
      </c>
      <c r="I72" s="51">
        <f t="shared" si="5"/>
        <v>6</v>
      </c>
      <c r="J72" s="26" t="str">
        <f t="shared" ref="J72:Q72" si="11">IF(V14="","",V14)</f>
        <v xml:space="preserve">Veteran Affairs </v>
      </c>
      <c r="K72" s="26">
        <f t="shared" si="11"/>
        <v>76737</v>
      </c>
      <c r="L72" s="26">
        <f t="shared" si="11"/>
        <v>4017</v>
      </c>
      <c r="M72" s="27">
        <f t="shared" si="11"/>
        <v>6459</v>
      </c>
      <c r="N72" s="26" t="str">
        <f t="shared" si="11"/>
        <v/>
      </c>
      <c r="O72" s="26" t="str">
        <f t="shared" si="11"/>
        <v/>
      </c>
      <c r="P72" s="26">
        <f t="shared" si="11"/>
        <v>846889</v>
      </c>
      <c r="Q72" s="26" t="str">
        <f t="shared" si="11"/>
        <v/>
      </c>
      <c r="AG72" s="51">
        <f t="shared" si="2"/>
        <v>64</v>
      </c>
      <c r="AH72" s="52" t="s">
        <v>449</v>
      </c>
      <c r="AI72" s="27">
        <v>480</v>
      </c>
      <c r="AJ72" s="27"/>
      <c r="AK72" s="27">
        <v>54</v>
      </c>
      <c r="AL72" s="27">
        <v>135</v>
      </c>
      <c r="AM72" s="82"/>
      <c r="AN72" s="27"/>
      <c r="AO72" s="27"/>
      <c r="AP72" s="27">
        <v>3562979</v>
      </c>
      <c r="AU72" s="90" t="s">
        <v>576</v>
      </c>
    </row>
    <row r="73" spans="2:54" x14ac:dyDescent="0.25">
      <c r="B73" s="58">
        <f t="shared" si="3"/>
        <v>24095</v>
      </c>
      <c r="C73" s="51">
        <v>65</v>
      </c>
      <c r="D73" s="25" t="s">
        <v>150</v>
      </c>
      <c r="E73" s="27">
        <v>24095</v>
      </c>
      <c r="I73" s="51">
        <f t="shared" si="5"/>
        <v>7</v>
      </c>
      <c r="J73" s="26" t="str">
        <f t="shared" ref="J73:Q73" si="12">IF(V15="","",V15)</f>
        <v xml:space="preserve">Federal Prisons </v>
      </c>
      <c r="K73" s="26">
        <f t="shared" si="12"/>
        <v>20407</v>
      </c>
      <c r="L73" s="26">
        <f t="shared" si="12"/>
        <v>132</v>
      </c>
      <c r="M73" s="27">
        <f t="shared" si="12"/>
        <v>2707</v>
      </c>
      <c r="N73" s="26" t="str">
        <f t="shared" si="12"/>
        <v/>
      </c>
      <c r="O73" s="26" t="str">
        <f t="shared" si="12"/>
        <v/>
      </c>
      <c r="P73" s="26">
        <f t="shared" si="12"/>
        <v>70444</v>
      </c>
      <c r="Q73" s="26" t="str">
        <f t="shared" si="12"/>
        <v/>
      </c>
      <c r="AG73" s="51">
        <f t="shared" ref="AG73:AG136" si="13">AG72+1</f>
        <v>65</v>
      </c>
      <c r="AH73" s="52" t="s">
        <v>356</v>
      </c>
      <c r="AI73" s="27">
        <v>5046</v>
      </c>
      <c r="AJ73" s="27">
        <v>73</v>
      </c>
      <c r="AK73" s="27">
        <v>1141</v>
      </c>
      <c r="AL73" s="27">
        <v>3803</v>
      </c>
      <c r="AM73" s="82">
        <v>55</v>
      </c>
      <c r="AN73" s="27">
        <v>264808</v>
      </c>
      <c r="AO73" s="27">
        <v>199578</v>
      </c>
      <c r="AP73" s="27">
        <v>1326841</v>
      </c>
      <c r="AU73" s="25" t="s">
        <v>250</v>
      </c>
      <c r="AV73" s="26">
        <f>SUM(AV20:AV71)</f>
        <v>395850</v>
      </c>
      <c r="AW73" s="26">
        <f t="shared" ref="AW73:BB73" si="14">SUM(AW20:AW71)</f>
        <v>4329769</v>
      </c>
      <c r="AX73" s="26">
        <f>SUM(AX20:AX71)/52</f>
        <v>93.710428994082832</v>
      </c>
      <c r="AY73" s="26">
        <f t="shared" si="14"/>
        <v>404413</v>
      </c>
      <c r="AZ73" s="26">
        <f t="shared" si="14"/>
        <v>178861</v>
      </c>
      <c r="BA73" s="26">
        <f t="shared" si="14"/>
        <v>12485</v>
      </c>
      <c r="BB73" s="26">
        <f t="shared" si="14"/>
        <v>631913</v>
      </c>
    </row>
    <row r="74" spans="2:54" x14ac:dyDescent="0.25">
      <c r="B74" s="58">
        <f t="shared" ref="B74:B137" si="15">E74*1</f>
        <v>23894</v>
      </c>
      <c r="C74" s="51">
        <v>66</v>
      </c>
      <c r="D74" s="25" t="s">
        <v>224</v>
      </c>
      <c r="E74" s="27">
        <v>23894</v>
      </c>
      <c r="I74" s="51">
        <f t="shared" si="5"/>
        <v>8</v>
      </c>
      <c r="J74" s="26" t="str">
        <f t="shared" ref="J74:Q74" si="16">IF(V16="","",V16)</f>
        <v xml:space="preserve">Navajo Nation </v>
      </c>
      <c r="K74" s="26">
        <f t="shared" si="16"/>
        <v>11875</v>
      </c>
      <c r="L74" s="26">
        <f t="shared" si="16"/>
        <v>584</v>
      </c>
      <c r="M74" s="27">
        <f t="shared" si="16"/>
        <v>3723</v>
      </c>
      <c r="N74" s="26" t="str">
        <f t="shared" si="16"/>
        <v/>
      </c>
      <c r="O74" s="26" t="str">
        <f t="shared" si="16"/>
        <v/>
      </c>
      <c r="P74" s="26">
        <f t="shared" si="16"/>
        <v>126331</v>
      </c>
      <c r="Q74" s="26" t="str">
        <f t="shared" si="16"/>
        <v/>
      </c>
      <c r="AG74" s="51">
        <f t="shared" si="13"/>
        <v>66</v>
      </c>
      <c r="AH74" s="52" t="s">
        <v>416</v>
      </c>
      <c r="AI74" s="27">
        <v>5929</v>
      </c>
      <c r="AJ74" s="27">
        <v>117</v>
      </c>
      <c r="AK74" s="27">
        <v>155</v>
      </c>
      <c r="AL74" s="27">
        <v>5093</v>
      </c>
      <c r="AM74" s="82">
        <v>100</v>
      </c>
      <c r="AN74" s="27">
        <v>46202</v>
      </c>
      <c r="AO74" s="27">
        <v>39684</v>
      </c>
      <c r="AP74" s="27">
        <v>1164234</v>
      </c>
    </row>
    <row r="75" spans="2:54" x14ac:dyDescent="0.25">
      <c r="B75" s="58">
        <f t="shared" si="15"/>
        <v>23834</v>
      </c>
      <c r="C75" s="51">
        <v>67</v>
      </c>
      <c r="D75" s="25" t="s">
        <v>149</v>
      </c>
      <c r="E75" s="27">
        <v>23834</v>
      </c>
      <c r="I75" s="51">
        <f t="shared" si="5"/>
        <v>9</v>
      </c>
      <c r="J75" s="26" t="str">
        <f t="shared" ref="J75:Q75" si="17">IF(V17="","",V17)</f>
        <v xml:space="preserve">Grand Princess Ship </v>
      </c>
      <c r="K75" s="26">
        <f t="shared" si="17"/>
        <v>103</v>
      </c>
      <c r="L75" s="26">
        <f t="shared" si="17"/>
        <v>3</v>
      </c>
      <c r="M75" s="26">
        <f t="shared" si="17"/>
        <v>100</v>
      </c>
      <c r="N75" s="26" t="str">
        <f t="shared" si="17"/>
        <v/>
      </c>
      <c r="O75" s="26" t="str">
        <f t="shared" si="17"/>
        <v/>
      </c>
      <c r="P75" s="26" t="str">
        <f t="shared" si="17"/>
        <v/>
      </c>
      <c r="Q75" s="26" t="str">
        <f t="shared" si="17"/>
        <v/>
      </c>
      <c r="AG75" s="51">
        <f t="shared" si="13"/>
        <v>67</v>
      </c>
      <c r="AH75" s="52" t="s">
        <v>404</v>
      </c>
      <c r="AI75" s="27">
        <v>96942</v>
      </c>
      <c r="AJ75" s="27">
        <v>1489</v>
      </c>
      <c r="AK75" s="27">
        <v>41048</v>
      </c>
      <c r="AL75" s="27">
        <v>836</v>
      </c>
      <c r="AM75" s="82">
        <v>13</v>
      </c>
      <c r="AN75" s="27">
        <v>1492996</v>
      </c>
      <c r="AO75" s="27">
        <v>12881</v>
      </c>
      <c r="AP75" s="27">
        <v>115910487</v>
      </c>
    </row>
    <row r="76" spans="2:54" x14ac:dyDescent="0.25">
      <c r="B76" s="58">
        <f t="shared" si="15"/>
        <v>23730</v>
      </c>
      <c r="C76" s="51">
        <v>68</v>
      </c>
      <c r="D76" s="25" t="s">
        <v>73</v>
      </c>
      <c r="E76" s="27">
        <v>23730</v>
      </c>
      <c r="I76" s="51">
        <f t="shared" si="5"/>
        <v>10</v>
      </c>
      <c r="J76" s="26" t="str">
        <f t="shared" ref="J76:Q76" si="18">IF(V18="","",V18)</f>
        <v xml:space="preserve">Wuhan Repatriated </v>
      </c>
      <c r="K76" s="26">
        <f t="shared" si="18"/>
        <v>3</v>
      </c>
      <c r="L76" s="26" t="str">
        <f t="shared" si="18"/>
        <v/>
      </c>
      <c r="M76" s="26">
        <f t="shared" si="18"/>
        <v>3</v>
      </c>
      <c r="N76" s="26" t="str">
        <f t="shared" si="18"/>
        <v/>
      </c>
      <c r="O76" s="26" t="str">
        <f t="shared" si="18"/>
        <v/>
      </c>
      <c r="P76" s="26">
        <f t="shared" si="18"/>
        <v>3</v>
      </c>
      <c r="Q76" s="26" t="str">
        <f t="shared" si="18"/>
        <v/>
      </c>
      <c r="AG76" s="51">
        <f t="shared" si="13"/>
        <v>68</v>
      </c>
      <c r="AH76" s="84" t="s">
        <v>420</v>
      </c>
      <c r="AI76" s="27">
        <v>495</v>
      </c>
      <c r="AJ76" s="27"/>
      <c r="AK76" s="27">
        <v>5</v>
      </c>
      <c r="AL76" s="27">
        <v>10117</v>
      </c>
      <c r="AM76" s="82"/>
      <c r="AN76" s="27">
        <v>154511</v>
      </c>
      <c r="AO76" s="27">
        <v>3158055</v>
      </c>
      <c r="AP76" s="27">
        <v>48926</v>
      </c>
    </row>
    <row r="77" spans="2:54" x14ac:dyDescent="0.25">
      <c r="B77" s="58">
        <f t="shared" si="15"/>
        <v>23405</v>
      </c>
      <c r="C77" s="51">
        <v>69</v>
      </c>
      <c r="D77" s="25" t="s">
        <v>520</v>
      </c>
      <c r="E77" s="27">
        <v>23405</v>
      </c>
      <c r="I77" s="51">
        <f t="shared" si="5"/>
        <v>11</v>
      </c>
      <c r="J77" s="26" t="str">
        <f t="shared" ref="J77:Q77" si="19">IF(V19="","",V19)</f>
        <v xml:space="preserve">Diamond Princess Ship </v>
      </c>
      <c r="K77" s="26">
        <f t="shared" si="19"/>
        <v>46</v>
      </c>
      <c r="L77" s="26" t="str">
        <f t="shared" si="19"/>
        <v/>
      </c>
      <c r="M77" s="26">
        <f t="shared" si="19"/>
        <v>46</v>
      </c>
      <c r="N77" s="26" t="str">
        <f t="shared" si="19"/>
        <v/>
      </c>
      <c r="O77" s="26" t="str">
        <f t="shared" si="19"/>
        <v/>
      </c>
      <c r="P77" s="26">
        <f t="shared" si="19"/>
        <v>46</v>
      </c>
      <c r="Q77" s="26" t="str">
        <f t="shared" si="19"/>
        <v/>
      </c>
      <c r="AG77" s="51">
        <f t="shared" si="13"/>
        <v>69</v>
      </c>
      <c r="AH77" s="84" t="s">
        <v>467</v>
      </c>
      <c r="AI77" s="27">
        <v>13</v>
      </c>
      <c r="AJ77" s="27"/>
      <c r="AK77" s="27">
        <v>0</v>
      </c>
      <c r="AL77" s="27">
        <v>3701</v>
      </c>
      <c r="AM77" s="82"/>
      <c r="AN77" s="27">
        <v>2682</v>
      </c>
      <c r="AO77" s="27">
        <v>763450</v>
      </c>
      <c r="AP77" s="27">
        <v>3513</v>
      </c>
    </row>
    <row r="78" spans="2:54" x14ac:dyDescent="0.25">
      <c r="B78" s="58">
        <f t="shared" si="15"/>
        <v>23320</v>
      </c>
      <c r="C78" s="51">
        <v>70</v>
      </c>
      <c r="D78" s="25" t="s">
        <v>133</v>
      </c>
      <c r="E78" s="27">
        <v>23320</v>
      </c>
      <c r="AG78" s="51">
        <f t="shared" si="13"/>
        <v>70</v>
      </c>
      <c r="AH78" s="52" t="s">
        <v>459</v>
      </c>
      <c r="AI78" s="27">
        <v>34</v>
      </c>
      <c r="AJ78" s="27">
        <v>2</v>
      </c>
      <c r="AK78" s="27">
        <v>1</v>
      </c>
      <c r="AL78" s="27">
        <v>38</v>
      </c>
      <c r="AM78" s="82">
        <v>2</v>
      </c>
      <c r="AN78" s="27">
        <v>12527</v>
      </c>
      <c r="AO78" s="27">
        <v>13940</v>
      </c>
      <c r="AP78" s="27">
        <v>898654</v>
      </c>
    </row>
    <row r="79" spans="2:54" x14ac:dyDescent="0.25">
      <c r="B79" s="58">
        <f t="shared" si="15"/>
        <v>22919</v>
      </c>
      <c r="C79" s="51">
        <v>71</v>
      </c>
      <c r="D79" s="25" t="s">
        <v>517</v>
      </c>
      <c r="E79" s="27">
        <v>22919</v>
      </c>
      <c r="J79" s="68" t="s">
        <v>269</v>
      </c>
      <c r="K79" s="57">
        <f>SUM(K67:K77)</f>
        <v>268811</v>
      </c>
      <c r="L79" s="57">
        <f>SUM(L67:L77)</f>
        <v>5787</v>
      </c>
      <c r="M79" s="57">
        <f>SUM(M67:M77)</f>
        <v>44164</v>
      </c>
      <c r="N79" s="57"/>
      <c r="O79" s="57"/>
      <c r="P79" s="57">
        <f>SUM(P67:P77)</f>
        <v>1622628</v>
      </c>
      <c r="Q79" s="57"/>
      <c r="AG79" s="51">
        <f t="shared" si="13"/>
        <v>71</v>
      </c>
      <c r="AH79" s="84" t="s">
        <v>328</v>
      </c>
      <c r="AI79" s="27">
        <v>16400</v>
      </c>
      <c r="AJ79" s="27">
        <v>359</v>
      </c>
      <c r="AK79" s="27">
        <v>4741</v>
      </c>
      <c r="AL79" s="27">
        <v>2958</v>
      </c>
      <c r="AM79" s="82">
        <v>65</v>
      </c>
      <c r="AN79" s="27">
        <v>1541169</v>
      </c>
      <c r="AO79" s="27">
        <v>278005</v>
      </c>
      <c r="AP79" s="27">
        <v>5543667</v>
      </c>
    </row>
    <row r="80" spans="2:54" x14ac:dyDescent="0.25">
      <c r="B80" s="58">
        <f t="shared" si="15"/>
        <v>22817</v>
      </c>
      <c r="C80" s="51">
        <v>72</v>
      </c>
      <c r="D80" s="25" t="s">
        <v>115</v>
      </c>
      <c r="E80" s="27">
        <v>22817</v>
      </c>
      <c r="K80" s="57"/>
      <c r="L80" s="57"/>
      <c r="M80" s="57"/>
      <c r="N80" s="57"/>
      <c r="O80" s="57"/>
      <c r="P80" s="57"/>
      <c r="Q80" s="57"/>
      <c r="AG80" s="51">
        <f t="shared" si="13"/>
        <v>72</v>
      </c>
      <c r="AH80" s="52" t="s">
        <v>275</v>
      </c>
      <c r="AI80" s="27">
        <v>1466433</v>
      </c>
      <c r="AJ80" s="27">
        <v>37435</v>
      </c>
      <c r="AK80" s="27">
        <v>1309894</v>
      </c>
      <c r="AL80" s="27">
        <v>22449</v>
      </c>
      <c r="AM80" s="82">
        <v>573</v>
      </c>
      <c r="AN80" s="27">
        <v>16540372</v>
      </c>
      <c r="AO80" s="27">
        <v>253209</v>
      </c>
      <c r="AP80" s="27">
        <v>65322933</v>
      </c>
    </row>
    <row r="81" spans="2:42" x14ac:dyDescent="0.25">
      <c r="B81" s="58">
        <f t="shared" si="15"/>
        <v>22804</v>
      </c>
      <c r="C81" s="51">
        <v>73</v>
      </c>
      <c r="D81" s="25" t="s">
        <v>81</v>
      </c>
      <c r="E81" s="27">
        <v>22804</v>
      </c>
      <c r="AG81" s="51">
        <f t="shared" si="13"/>
        <v>73</v>
      </c>
      <c r="AH81" s="84" t="s">
        <v>414</v>
      </c>
      <c r="AI81" s="27">
        <v>10567</v>
      </c>
      <c r="AJ81" s="27">
        <v>70</v>
      </c>
      <c r="AK81" s="27">
        <v>502</v>
      </c>
      <c r="AL81" s="27">
        <v>35077</v>
      </c>
      <c r="AM81" s="82">
        <v>232</v>
      </c>
      <c r="AN81" s="27">
        <v>75074</v>
      </c>
      <c r="AO81" s="27">
        <v>249207</v>
      </c>
      <c r="AP81" s="27">
        <v>301252</v>
      </c>
    </row>
    <row r="82" spans="2:42" x14ac:dyDescent="0.25">
      <c r="B82" s="58">
        <f t="shared" si="15"/>
        <v>22430</v>
      </c>
      <c r="C82" s="51">
        <v>74</v>
      </c>
      <c r="D82" s="25" t="s">
        <v>134</v>
      </c>
      <c r="E82" s="27">
        <v>22430</v>
      </c>
      <c r="J82" s="69" t="s">
        <v>268</v>
      </c>
      <c r="K82" s="57">
        <f>K61+K79</f>
        <v>9567543</v>
      </c>
      <c r="L82" s="57">
        <f>L61+L79</f>
        <v>236997</v>
      </c>
      <c r="M82" s="57">
        <f>M61+M79</f>
        <v>3054693</v>
      </c>
      <c r="N82" s="57"/>
      <c r="O82" s="57"/>
      <c r="P82" s="57">
        <f>P61+P79</f>
        <v>149694768</v>
      </c>
      <c r="Q82" s="57"/>
      <c r="AG82" s="51">
        <f t="shared" si="13"/>
        <v>74</v>
      </c>
      <c r="AH82" s="52" t="s">
        <v>442</v>
      </c>
      <c r="AI82" s="27">
        <v>8646</v>
      </c>
      <c r="AJ82" s="27">
        <v>38</v>
      </c>
      <c r="AK82" s="27">
        <v>3766</v>
      </c>
      <c r="AL82" s="27">
        <v>30718</v>
      </c>
      <c r="AM82" s="82">
        <v>135</v>
      </c>
      <c r="AN82" s="27">
        <v>26355</v>
      </c>
      <c r="AO82" s="27">
        <v>93636</v>
      </c>
      <c r="AP82" s="27">
        <v>281461</v>
      </c>
    </row>
    <row r="83" spans="2:42" x14ac:dyDescent="0.25">
      <c r="B83" s="58">
        <f t="shared" si="15"/>
        <v>22167</v>
      </c>
      <c r="C83" s="51">
        <v>75</v>
      </c>
      <c r="D83" s="25" t="s">
        <v>515</v>
      </c>
      <c r="E83" s="27">
        <v>22167</v>
      </c>
      <c r="AG83" s="51">
        <f t="shared" si="13"/>
        <v>75</v>
      </c>
      <c r="AH83" s="52" t="s">
        <v>360</v>
      </c>
      <c r="AI83" s="27">
        <v>8984</v>
      </c>
      <c r="AJ83" s="27">
        <v>55</v>
      </c>
      <c r="AK83" s="27">
        <v>150</v>
      </c>
      <c r="AL83" s="27">
        <v>4005</v>
      </c>
      <c r="AM83" s="82">
        <v>25</v>
      </c>
      <c r="AN83" s="27">
        <v>245611</v>
      </c>
      <c r="AO83" s="27">
        <v>109490</v>
      </c>
      <c r="AP83" s="27">
        <v>2243225</v>
      </c>
    </row>
    <row r="84" spans="2:42" x14ac:dyDescent="0.25">
      <c r="B84" s="58">
        <f t="shared" si="15"/>
        <v>21961</v>
      </c>
      <c r="C84" s="51">
        <v>76</v>
      </c>
      <c r="D84" s="25" t="s">
        <v>154</v>
      </c>
      <c r="E84" s="27">
        <v>21961</v>
      </c>
      <c r="J84" s="32" t="s">
        <v>265</v>
      </c>
      <c r="K84" s="32" t="s">
        <v>203</v>
      </c>
      <c r="L84" s="32" t="s">
        <v>207</v>
      </c>
      <c r="M84" s="32" t="s">
        <v>208</v>
      </c>
      <c r="N84" s="32" t="s">
        <v>58</v>
      </c>
      <c r="O84" s="32" t="s">
        <v>180</v>
      </c>
      <c r="P84" s="32" t="s">
        <v>209</v>
      </c>
      <c r="Q84" s="32" t="s">
        <v>209</v>
      </c>
      <c r="AG84" s="51">
        <f t="shared" si="13"/>
        <v>76</v>
      </c>
      <c r="AH84" s="52" t="s">
        <v>453</v>
      </c>
      <c r="AI84" s="27">
        <v>3672</v>
      </c>
      <c r="AJ84" s="27">
        <v>119</v>
      </c>
      <c r="AK84" s="27">
        <v>357</v>
      </c>
      <c r="AL84" s="27">
        <v>1505</v>
      </c>
      <c r="AM84" s="82">
        <v>49</v>
      </c>
      <c r="AN84" s="27">
        <v>21088</v>
      </c>
      <c r="AO84" s="27">
        <v>8646</v>
      </c>
      <c r="AP84" s="27">
        <v>2439141</v>
      </c>
    </row>
    <row r="85" spans="2:42" x14ac:dyDescent="0.25">
      <c r="B85" s="58">
        <f t="shared" si="15"/>
        <v>21893</v>
      </c>
      <c r="C85" s="51">
        <v>77</v>
      </c>
      <c r="D85" s="25" t="s">
        <v>103</v>
      </c>
      <c r="E85" s="27">
        <v>21893</v>
      </c>
      <c r="J85" s="32" t="s">
        <v>266</v>
      </c>
      <c r="K85" s="32" t="s">
        <v>58</v>
      </c>
      <c r="L85" s="32" t="s">
        <v>180</v>
      </c>
      <c r="M85" s="32" t="s">
        <v>58</v>
      </c>
      <c r="N85" s="32" t="s">
        <v>210</v>
      </c>
      <c r="O85" s="32" t="s">
        <v>210</v>
      </c>
      <c r="P85" s="32" t="s">
        <v>211</v>
      </c>
      <c r="Q85" s="32" t="s">
        <v>210</v>
      </c>
      <c r="AG85" s="51">
        <f t="shared" si="13"/>
        <v>77</v>
      </c>
      <c r="AH85" s="52" t="s">
        <v>10</v>
      </c>
      <c r="AI85" s="27">
        <v>44522</v>
      </c>
      <c r="AJ85" s="27">
        <v>362</v>
      </c>
      <c r="AK85" s="27">
        <v>15527</v>
      </c>
      <c r="AL85" s="27">
        <v>11168</v>
      </c>
      <c r="AM85" s="82">
        <v>91</v>
      </c>
      <c r="AN85" s="27">
        <v>860418</v>
      </c>
      <c r="AO85" s="27">
        <v>215831</v>
      </c>
      <c r="AP85" s="27">
        <v>3986534</v>
      </c>
    </row>
    <row r="86" spans="2:42" x14ac:dyDescent="0.25">
      <c r="B86" s="58">
        <f t="shared" si="15"/>
        <v>21744</v>
      </c>
      <c r="C86" s="51">
        <v>78</v>
      </c>
      <c r="D86" s="25" t="s">
        <v>120</v>
      </c>
      <c r="E86" s="27">
        <v>21744</v>
      </c>
      <c r="AG86" s="51">
        <f t="shared" si="13"/>
        <v>78</v>
      </c>
      <c r="AH86" s="84" t="s">
        <v>276</v>
      </c>
      <c r="AI86" s="27">
        <v>560586</v>
      </c>
      <c r="AJ86" s="27">
        <v>10734</v>
      </c>
      <c r="AK86" s="27">
        <v>186752</v>
      </c>
      <c r="AL86" s="27">
        <v>6684</v>
      </c>
      <c r="AM86" s="82">
        <v>128</v>
      </c>
      <c r="AN86" s="27">
        <v>21882967</v>
      </c>
      <c r="AO86" s="27">
        <v>260898</v>
      </c>
      <c r="AP86" s="27">
        <v>83875505</v>
      </c>
    </row>
    <row r="87" spans="2:42" x14ac:dyDescent="0.25">
      <c r="B87" s="58">
        <f t="shared" si="15"/>
        <v>21432</v>
      </c>
      <c r="C87" s="51">
        <v>79</v>
      </c>
      <c r="D87" s="25" t="s">
        <v>529</v>
      </c>
      <c r="E87" s="27">
        <v>21432</v>
      </c>
      <c r="AG87" s="51">
        <f t="shared" si="13"/>
        <v>79</v>
      </c>
      <c r="AH87" s="84" t="s">
        <v>329</v>
      </c>
      <c r="AI87" s="27">
        <v>48200</v>
      </c>
      <c r="AJ87" s="27">
        <v>320</v>
      </c>
      <c r="AK87" s="27">
        <v>620</v>
      </c>
      <c r="AL87" s="27">
        <v>1540</v>
      </c>
      <c r="AM87" s="82">
        <v>10</v>
      </c>
      <c r="AN87" s="27">
        <v>532197</v>
      </c>
      <c r="AO87" s="27">
        <v>17009</v>
      </c>
      <c r="AP87" s="27">
        <v>31289749</v>
      </c>
    </row>
    <row r="88" spans="2:42" x14ac:dyDescent="0.25">
      <c r="B88" s="58">
        <f t="shared" si="15"/>
        <v>21383</v>
      </c>
      <c r="C88" s="51">
        <v>80</v>
      </c>
      <c r="D88" s="25" t="s">
        <v>80</v>
      </c>
      <c r="E88" s="27">
        <v>21383</v>
      </c>
      <c r="AG88" s="51">
        <f t="shared" si="13"/>
        <v>80</v>
      </c>
      <c r="AH88" s="52" t="s">
        <v>425</v>
      </c>
      <c r="AI88" s="27">
        <v>707</v>
      </c>
      <c r="AJ88" s="27"/>
      <c r="AK88" s="27">
        <v>78</v>
      </c>
      <c r="AL88" s="27">
        <v>20987</v>
      </c>
      <c r="AM88" s="82"/>
      <c r="AN88" s="27">
        <v>66911</v>
      </c>
      <c r="AO88" s="27">
        <v>1986197</v>
      </c>
      <c r="AP88" s="27">
        <v>33688</v>
      </c>
    </row>
    <row r="89" spans="2:42" x14ac:dyDescent="0.25">
      <c r="B89" s="58">
        <f t="shared" si="15"/>
        <v>21349</v>
      </c>
      <c r="C89" s="51">
        <v>81</v>
      </c>
      <c r="D89" s="25" t="s">
        <v>144</v>
      </c>
      <c r="E89" s="27">
        <v>21349</v>
      </c>
      <c r="AG89" s="51">
        <f t="shared" si="13"/>
        <v>81</v>
      </c>
      <c r="AH89" s="52" t="s">
        <v>343</v>
      </c>
      <c r="AI89" s="27">
        <v>42080</v>
      </c>
      <c r="AJ89" s="27">
        <v>642</v>
      </c>
      <c r="AK89" s="27">
        <v>31449</v>
      </c>
      <c r="AL89" s="27">
        <v>4044</v>
      </c>
      <c r="AM89" s="82">
        <v>62</v>
      </c>
      <c r="AN89" s="27">
        <v>1792030</v>
      </c>
      <c r="AO89" s="27">
        <v>172220</v>
      </c>
      <c r="AP89" s="27">
        <v>10405492</v>
      </c>
    </row>
    <row r="90" spans="2:42" x14ac:dyDescent="0.25">
      <c r="B90" s="58">
        <f t="shared" si="15"/>
        <v>21043</v>
      </c>
      <c r="C90" s="51">
        <v>82</v>
      </c>
      <c r="D90" s="25" t="s">
        <v>141</v>
      </c>
      <c r="E90" s="27">
        <v>21043</v>
      </c>
      <c r="AG90" s="51">
        <f t="shared" si="13"/>
        <v>82</v>
      </c>
      <c r="AH90" s="52" t="s">
        <v>472</v>
      </c>
      <c r="AI90" s="27">
        <v>17</v>
      </c>
      <c r="AJ90" s="27"/>
      <c r="AK90" s="27">
        <v>1</v>
      </c>
      <c r="AL90" s="27">
        <v>299</v>
      </c>
      <c r="AM90" s="82"/>
      <c r="AN90" s="27">
        <v>10996</v>
      </c>
      <c r="AO90" s="27">
        <v>193578</v>
      </c>
      <c r="AP90" s="27">
        <v>56804</v>
      </c>
    </row>
    <row r="91" spans="2:42" x14ac:dyDescent="0.25">
      <c r="B91" s="58">
        <f t="shared" si="15"/>
        <v>20916</v>
      </c>
      <c r="C91" s="51">
        <v>83</v>
      </c>
      <c r="D91" s="25" t="s">
        <v>220</v>
      </c>
      <c r="E91" s="27">
        <v>20916</v>
      </c>
      <c r="AG91" s="51">
        <f t="shared" si="13"/>
        <v>83</v>
      </c>
      <c r="AH91" s="52" t="s">
        <v>455</v>
      </c>
      <c r="AI91" s="27">
        <v>29</v>
      </c>
      <c r="AJ91" s="27"/>
      <c r="AK91" s="27">
        <v>2</v>
      </c>
      <c r="AL91" s="27">
        <v>257</v>
      </c>
      <c r="AM91" s="82"/>
      <c r="AN91" s="27">
        <v>6252</v>
      </c>
      <c r="AO91" s="27">
        <v>55474</v>
      </c>
      <c r="AP91" s="27">
        <v>112701</v>
      </c>
    </row>
    <row r="92" spans="2:42" x14ac:dyDescent="0.25">
      <c r="B92" s="58">
        <f t="shared" si="15"/>
        <v>20820</v>
      </c>
      <c r="C92" s="51">
        <v>84</v>
      </c>
      <c r="D92" s="25" t="s">
        <v>76</v>
      </c>
      <c r="E92" s="27">
        <v>20820</v>
      </c>
      <c r="AG92" s="51">
        <f t="shared" si="13"/>
        <v>84</v>
      </c>
      <c r="AH92" s="52" t="s">
        <v>424</v>
      </c>
      <c r="AI92" s="27">
        <v>7605</v>
      </c>
      <c r="AJ92" s="27">
        <v>126</v>
      </c>
      <c r="AK92" s="27">
        <v>5237</v>
      </c>
      <c r="AL92" s="27">
        <v>19006</v>
      </c>
      <c r="AM92" s="82">
        <v>315</v>
      </c>
      <c r="AN92" s="27">
        <v>67445</v>
      </c>
      <c r="AO92" s="27">
        <v>168551</v>
      </c>
      <c r="AP92" s="27">
        <v>400147</v>
      </c>
    </row>
    <row r="93" spans="2:42" x14ac:dyDescent="0.25">
      <c r="B93" s="58">
        <f t="shared" si="15"/>
        <v>20380</v>
      </c>
      <c r="C93" s="51">
        <v>85</v>
      </c>
      <c r="D93" s="25" t="s">
        <v>89</v>
      </c>
      <c r="E93" s="27">
        <v>20380</v>
      </c>
      <c r="AG93" s="51">
        <f t="shared" si="13"/>
        <v>85</v>
      </c>
      <c r="AH93" s="52" t="s">
        <v>345</v>
      </c>
      <c r="AI93" s="27">
        <v>108104</v>
      </c>
      <c r="AJ93" s="27">
        <v>3738</v>
      </c>
      <c r="AK93" s="27">
        <v>6610</v>
      </c>
      <c r="AL93" s="27">
        <v>5997</v>
      </c>
      <c r="AM93" s="82">
        <v>207</v>
      </c>
      <c r="AN93" s="27">
        <v>435382</v>
      </c>
      <c r="AO93" s="27">
        <v>24152</v>
      </c>
      <c r="AP93" s="27">
        <v>18026694</v>
      </c>
    </row>
    <row r="94" spans="2:42" x14ac:dyDescent="0.25">
      <c r="B94" s="58">
        <f t="shared" si="15"/>
        <v>20312</v>
      </c>
      <c r="C94" s="51">
        <v>86</v>
      </c>
      <c r="D94" s="25" t="s">
        <v>102</v>
      </c>
      <c r="E94" s="27">
        <v>20312</v>
      </c>
      <c r="AG94" s="51">
        <f t="shared" si="13"/>
        <v>86</v>
      </c>
      <c r="AH94" s="52" t="s">
        <v>340</v>
      </c>
      <c r="AI94" s="27">
        <v>12213</v>
      </c>
      <c r="AJ94" s="27">
        <v>73</v>
      </c>
      <c r="AK94" s="27">
        <v>1540</v>
      </c>
      <c r="AL94" s="27">
        <v>922</v>
      </c>
      <c r="AM94" s="82">
        <v>6</v>
      </c>
      <c r="AN94" s="27">
        <v>43932</v>
      </c>
      <c r="AO94" s="27">
        <v>3315</v>
      </c>
      <c r="AP94" s="27">
        <v>13250865</v>
      </c>
    </row>
    <row r="95" spans="2:42" x14ac:dyDescent="0.25">
      <c r="B95" s="58">
        <f t="shared" si="15"/>
        <v>19751</v>
      </c>
      <c r="C95" s="51">
        <v>87</v>
      </c>
      <c r="D95" s="25" t="s">
        <v>538</v>
      </c>
      <c r="E95" s="27">
        <v>19751</v>
      </c>
      <c r="AG95" s="51">
        <f t="shared" si="13"/>
        <v>87</v>
      </c>
      <c r="AH95" s="52" t="s">
        <v>368</v>
      </c>
      <c r="AI95" s="27">
        <v>2413</v>
      </c>
      <c r="AJ95" s="27">
        <v>41</v>
      </c>
      <c r="AK95" s="27">
        <v>554</v>
      </c>
      <c r="AL95" s="27">
        <v>1217</v>
      </c>
      <c r="AM95" s="82">
        <v>21</v>
      </c>
      <c r="AN95" s="27"/>
      <c r="AO95" s="27"/>
      <c r="AP95" s="27">
        <v>1983491</v>
      </c>
    </row>
    <row r="96" spans="2:42" x14ac:dyDescent="0.25">
      <c r="B96" s="58">
        <f t="shared" si="15"/>
        <v>19337</v>
      </c>
      <c r="C96" s="51">
        <v>88</v>
      </c>
      <c r="D96" s="25" t="s">
        <v>146</v>
      </c>
      <c r="E96" s="27">
        <v>19337</v>
      </c>
      <c r="AG96" s="51">
        <f t="shared" si="13"/>
        <v>88</v>
      </c>
      <c r="AH96" s="52" t="s">
        <v>429</v>
      </c>
      <c r="AI96" s="27">
        <v>4238</v>
      </c>
      <c r="AJ96" s="27">
        <v>128</v>
      </c>
      <c r="AK96" s="27">
        <v>846</v>
      </c>
      <c r="AL96" s="27">
        <v>5379</v>
      </c>
      <c r="AM96" s="82">
        <v>162</v>
      </c>
      <c r="AN96" s="27">
        <v>20067</v>
      </c>
      <c r="AO96" s="27">
        <v>25471</v>
      </c>
      <c r="AP96" s="27">
        <v>787847</v>
      </c>
    </row>
    <row r="97" spans="2:42" x14ac:dyDescent="0.25">
      <c r="B97" s="58">
        <f t="shared" si="15"/>
        <v>19272</v>
      </c>
      <c r="C97" s="51">
        <v>89</v>
      </c>
      <c r="D97" s="25" t="s">
        <v>165</v>
      </c>
      <c r="E97" s="27">
        <v>19272</v>
      </c>
      <c r="AG97" s="51">
        <f t="shared" si="13"/>
        <v>89</v>
      </c>
      <c r="AH97" s="52" t="s">
        <v>386</v>
      </c>
      <c r="AI97" s="27">
        <v>9057</v>
      </c>
      <c r="AJ97" s="27">
        <v>232</v>
      </c>
      <c r="AK97" s="27">
        <v>1396</v>
      </c>
      <c r="AL97" s="27">
        <v>791</v>
      </c>
      <c r="AM97" s="82">
        <v>20</v>
      </c>
      <c r="AN97" s="27">
        <v>32176</v>
      </c>
      <c r="AO97" s="27">
        <v>2810</v>
      </c>
      <c r="AP97" s="27">
        <v>11449519</v>
      </c>
    </row>
    <row r="98" spans="2:42" x14ac:dyDescent="0.25">
      <c r="B98" s="58">
        <f t="shared" si="15"/>
        <v>18972</v>
      </c>
      <c r="C98" s="51">
        <v>90</v>
      </c>
      <c r="D98" s="25" t="s">
        <v>163</v>
      </c>
      <c r="E98" s="27">
        <v>18972</v>
      </c>
      <c r="AG98" s="51">
        <f t="shared" si="13"/>
        <v>90</v>
      </c>
      <c r="AH98" s="52" t="s">
        <v>338</v>
      </c>
      <c r="AI98" s="27">
        <v>98405</v>
      </c>
      <c r="AJ98" s="27">
        <v>2688</v>
      </c>
      <c r="AK98" s="27">
        <v>54601</v>
      </c>
      <c r="AL98" s="27">
        <v>9882</v>
      </c>
      <c r="AM98" s="82">
        <v>270</v>
      </c>
      <c r="AN98" s="27">
        <v>231650</v>
      </c>
      <c r="AO98" s="27">
        <v>23264</v>
      </c>
      <c r="AP98" s="27">
        <v>9957608</v>
      </c>
    </row>
    <row r="99" spans="2:42" x14ac:dyDescent="0.25">
      <c r="B99" s="58">
        <f t="shared" si="15"/>
        <v>18884</v>
      </c>
      <c r="C99" s="51">
        <v>91</v>
      </c>
      <c r="D99" s="25" t="s">
        <v>83</v>
      </c>
      <c r="E99" s="27">
        <v>18884</v>
      </c>
      <c r="AG99" s="51">
        <f t="shared" si="13"/>
        <v>91</v>
      </c>
      <c r="AH99" s="52" t="s">
        <v>369</v>
      </c>
      <c r="AI99" s="27">
        <v>5337</v>
      </c>
      <c r="AJ99" s="27">
        <v>105</v>
      </c>
      <c r="AK99" s="27">
        <v>130</v>
      </c>
      <c r="AL99" s="27">
        <v>710</v>
      </c>
      <c r="AM99" s="82">
        <v>14</v>
      </c>
      <c r="AN99" s="27">
        <v>3707664</v>
      </c>
      <c r="AO99" s="27">
        <v>493195</v>
      </c>
      <c r="AP99" s="27">
        <v>7517647</v>
      </c>
    </row>
    <row r="100" spans="2:42" x14ac:dyDescent="0.25">
      <c r="B100" s="58">
        <f t="shared" si="15"/>
        <v>18844</v>
      </c>
      <c r="C100" s="51">
        <v>92</v>
      </c>
      <c r="D100" s="25" t="s">
        <v>516</v>
      </c>
      <c r="E100" s="27">
        <v>18844</v>
      </c>
      <c r="AG100" s="51">
        <f t="shared" si="13"/>
        <v>92</v>
      </c>
      <c r="AH100" s="84" t="s">
        <v>337</v>
      </c>
      <c r="AI100" s="27">
        <v>82780</v>
      </c>
      <c r="AJ100" s="27">
        <v>1889</v>
      </c>
      <c r="AK100" s="27">
        <v>60415</v>
      </c>
      <c r="AL100" s="27">
        <v>8577</v>
      </c>
      <c r="AM100" s="82">
        <v>196</v>
      </c>
      <c r="AN100" s="27">
        <v>1097371</v>
      </c>
      <c r="AO100" s="27">
        <v>113695</v>
      </c>
      <c r="AP100" s="27">
        <v>9651912</v>
      </c>
    </row>
    <row r="101" spans="2:42" x14ac:dyDescent="0.25">
      <c r="B101" s="58">
        <f t="shared" si="15"/>
        <v>18739</v>
      </c>
      <c r="C101" s="51">
        <v>93</v>
      </c>
      <c r="D101" s="25" t="s">
        <v>114</v>
      </c>
      <c r="E101" s="27">
        <v>18739</v>
      </c>
      <c r="AG101" s="51">
        <f t="shared" si="13"/>
        <v>93</v>
      </c>
      <c r="AH101" s="52" t="s">
        <v>355</v>
      </c>
      <c r="AI101" s="27">
        <v>4931</v>
      </c>
      <c r="AJ101" s="27">
        <v>16</v>
      </c>
      <c r="AK101" s="27">
        <v>905</v>
      </c>
      <c r="AL101" s="27">
        <v>14418</v>
      </c>
      <c r="AM101" s="82">
        <v>47</v>
      </c>
      <c r="AN101" s="27">
        <v>355647</v>
      </c>
      <c r="AO101" s="27">
        <v>1039913</v>
      </c>
      <c r="AP101" s="27">
        <v>341997</v>
      </c>
    </row>
    <row r="102" spans="2:42" x14ac:dyDescent="0.25">
      <c r="B102" s="58">
        <f t="shared" si="15"/>
        <v>18353</v>
      </c>
      <c r="C102" s="51">
        <v>94</v>
      </c>
      <c r="D102" s="25" t="s">
        <v>67</v>
      </c>
      <c r="E102" s="27">
        <v>18353</v>
      </c>
      <c r="AG102" s="51">
        <f t="shared" si="13"/>
        <v>94</v>
      </c>
      <c r="AH102" s="52" t="s">
        <v>279</v>
      </c>
      <c r="AI102" s="27">
        <v>8267623</v>
      </c>
      <c r="AJ102" s="27">
        <v>123139</v>
      </c>
      <c r="AK102" s="27">
        <v>541363</v>
      </c>
      <c r="AL102" s="27">
        <v>5971</v>
      </c>
      <c r="AM102" s="82">
        <v>89</v>
      </c>
      <c r="AN102" s="27">
        <v>111789350</v>
      </c>
      <c r="AO102" s="27">
        <v>80737</v>
      </c>
      <c r="AP102" s="27">
        <v>1384604543</v>
      </c>
    </row>
    <row r="103" spans="2:42" x14ac:dyDescent="0.25">
      <c r="B103" s="58">
        <f t="shared" si="15"/>
        <v>18345</v>
      </c>
      <c r="C103" s="51">
        <v>95</v>
      </c>
      <c r="D103" s="25" t="s">
        <v>179</v>
      </c>
      <c r="E103" s="27">
        <v>18345</v>
      </c>
      <c r="AG103" s="51">
        <f t="shared" si="13"/>
        <v>95</v>
      </c>
      <c r="AH103" s="52" t="s">
        <v>299</v>
      </c>
      <c r="AI103" s="27">
        <v>415402</v>
      </c>
      <c r="AJ103" s="27">
        <v>14044</v>
      </c>
      <c r="AK103" s="27">
        <v>55792</v>
      </c>
      <c r="AL103" s="27">
        <v>1513</v>
      </c>
      <c r="AM103" s="82">
        <v>51</v>
      </c>
      <c r="AN103" s="27">
        <v>4567608</v>
      </c>
      <c r="AO103" s="27">
        <v>16640</v>
      </c>
      <c r="AP103" s="27">
        <v>274503367</v>
      </c>
    </row>
    <row r="104" spans="2:42" x14ac:dyDescent="0.25">
      <c r="B104" s="58">
        <f t="shared" si="15"/>
        <v>18211</v>
      </c>
      <c r="C104" s="51">
        <v>96</v>
      </c>
      <c r="D104" s="25" t="s">
        <v>155</v>
      </c>
      <c r="E104" s="27">
        <v>18211</v>
      </c>
      <c r="AG104" s="51">
        <f t="shared" si="13"/>
        <v>96</v>
      </c>
      <c r="AH104" s="84" t="s">
        <v>278</v>
      </c>
      <c r="AI104" s="27">
        <v>628780</v>
      </c>
      <c r="AJ104" s="27">
        <v>35738</v>
      </c>
      <c r="AK104" s="27">
        <v>101795</v>
      </c>
      <c r="AL104" s="27">
        <v>7454</v>
      </c>
      <c r="AM104" s="82">
        <v>424</v>
      </c>
      <c r="AN104" s="27">
        <v>4965326</v>
      </c>
      <c r="AO104" s="27">
        <v>58861</v>
      </c>
      <c r="AP104" s="27">
        <v>84356102</v>
      </c>
    </row>
    <row r="105" spans="2:42" x14ac:dyDescent="0.25">
      <c r="B105" s="58">
        <f t="shared" si="15"/>
        <v>18048</v>
      </c>
      <c r="C105" s="51">
        <v>97</v>
      </c>
      <c r="D105" s="25" t="s">
        <v>104</v>
      </c>
      <c r="E105" s="27">
        <v>18048</v>
      </c>
      <c r="AG105" s="51">
        <f t="shared" si="13"/>
        <v>97</v>
      </c>
      <c r="AH105" s="52" t="s">
        <v>335</v>
      </c>
      <c r="AI105" s="27">
        <v>478701</v>
      </c>
      <c r="AJ105" s="27">
        <v>11017</v>
      </c>
      <c r="AK105" s="27">
        <v>61907</v>
      </c>
      <c r="AL105" s="27">
        <v>11813</v>
      </c>
      <c r="AM105" s="82">
        <v>272</v>
      </c>
      <c r="AN105" s="27">
        <v>2894127</v>
      </c>
      <c r="AO105" s="27">
        <v>71418</v>
      </c>
      <c r="AP105" s="27">
        <v>40523567</v>
      </c>
    </row>
    <row r="106" spans="2:42" x14ac:dyDescent="0.25">
      <c r="B106" s="58">
        <f t="shared" si="15"/>
        <v>18027</v>
      </c>
      <c r="C106" s="51">
        <v>98</v>
      </c>
      <c r="D106" s="25" t="s">
        <v>537</v>
      </c>
      <c r="E106" s="27">
        <v>18027</v>
      </c>
      <c r="AG106" s="51">
        <f t="shared" si="13"/>
        <v>98</v>
      </c>
      <c r="AH106" s="52" t="s">
        <v>298</v>
      </c>
      <c r="AI106" s="27">
        <v>62750</v>
      </c>
      <c r="AJ106" s="27">
        <v>1917</v>
      </c>
      <c r="AK106" s="27">
        <v>37469</v>
      </c>
      <c r="AL106" s="27">
        <v>12660</v>
      </c>
      <c r="AM106" s="82">
        <v>387</v>
      </c>
      <c r="AN106" s="27">
        <v>1656911</v>
      </c>
      <c r="AO106" s="27">
        <v>334293</v>
      </c>
      <c r="AP106" s="27">
        <v>4956456</v>
      </c>
    </row>
    <row r="107" spans="2:42" x14ac:dyDescent="0.25">
      <c r="B107" s="58">
        <f t="shared" si="15"/>
        <v>17947</v>
      </c>
      <c r="C107" s="51">
        <v>99</v>
      </c>
      <c r="D107" s="25" t="s">
        <v>226</v>
      </c>
      <c r="E107" s="27">
        <v>17947</v>
      </c>
      <c r="AG107" s="51">
        <f t="shared" si="13"/>
        <v>99</v>
      </c>
      <c r="AH107" s="52" t="s">
        <v>407</v>
      </c>
      <c r="AI107" s="27">
        <v>355</v>
      </c>
      <c r="AJ107" s="27">
        <v>24</v>
      </c>
      <c r="AK107" s="27">
        <v>7</v>
      </c>
      <c r="AL107" s="27">
        <v>4167</v>
      </c>
      <c r="AM107" s="82">
        <v>282</v>
      </c>
      <c r="AN107" s="27">
        <v>16321</v>
      </c>
      <c r="AO107" s="27">
        <v>191593</v>
      </c>
      <c r="AP107" s="27">
        <v>85186</v>
      </c>
    </row>
    <row r="108" spans="2:42" x14ac:dyDescent="0.25">
      <c r="B108" s="58">
        <f t="shared" si="15"/>
        <v>17763</v>
      </c>
      <c r="C108" s="51">
        <v>100</v>
      </c>
      <c r="D108" s="25" t="s">
        <v>158</v>
      </c>
      <c r="E108" s="27">
        <v>17763</v>
      </c>
      <c r="AG108" s="51">
        <f t="shared" si="13"/>
        <v>100</v>
      </c>
      <c r="AH108" s="52" t="s">
        <v>306</v>
      </c>
      <c r="AI108" s="27">
        <v>315983</v>
      </c>
      <c r="AJ108" s="27">
        <v>2580</v>
      </c>
      <c r="AK108" s="27">
        <v>9769</v>
      </c>
      <c r="AL108" s="27">
        <v>34355</v>
      </c>
      <c r="AM108" s="82">
        <v>281</v>
      </c>
      <c r="AN108" s="27">
        <v>4646137</v>
      </c>
      <c r="AO108" s="27">
        <v>505147</v>
      </c>
      <c r="AP108" s="27">
        <v>9197590</v>
      </c>
    </row>
    <row r="109" spans="2:42" x14ac:dyDescent="0.25">
      <c r="B109" s="58">
        <f t="shared" si="15"/>
        <v>17716</v>
      </c>
      <c r="C109" s="51">
        <v>101</v>
      </c>
      <c r="D109" s="25" t="s">
        <v>160</v>
      </c>
      <c r="E109" s="27">
        <v>17716</v>
      </c>
      <c r="AG109" s="51">
        <f t="shared" si="13"/>
        <v>101</v>
      </c>
      <c r="AH109" s="52" t="s">
        <v>274</v>
      </c>
      <c r="AI109" s="27">
        <v>731588</v>
      </c>
      <c r="AJ109" s="27">
        <v>39059</v>
      </c>
      <c r="AK109" s="27">
        <v>396512</v>
      </c>
      <c r="AL109" s="27">
        <v>12106</v>
      </c>
      <c r="AM109" s="82">
        <v>646</v>
      </c>
      <c r="AN109" s="27">
        <v>16103649</v>
      </c>
      <c r="AO109" s="27">
        <v>266479</v>
      </c>
      <c r="AP109" s="27">
        <v>60431276</v>
      </c>
    </row>
    <row r="110" spans="2:42" x14ac:dyDescent="0.25">
      <c r="B110" s="58">
        <f t="shared" si="15"/>
        <v>17703</v>
      </c>
      <c r="C110" s="51">
        <v>102</v>
      </c>
      <c r="D110" s="25" t="s">
        <v>567</v>
      </c>
      <c r="E110" s="27">
        <v>17703</v>
      </c>
      <c r="AG110" s="51">
        <f t="shared" si="13"/>
        <v>102</v>
      </c>
      <c r="AH110" s="52" t="s">
        <v>349</v>
      </c>
      <c r="AI110" s="27">
        <v>20753</v>
      </c>
      <c r="AJ110" s="27">
        <v>126</v>
      </c>
      <c r="AK110" s="27">
        <v>217</v>
      </c>
      <c r="AL110" s="27">
        <v>780</v>
      </c>
      <c r="AM110" s="82">
        <v>5</v>
      </c>
      <c r="AN110" s="27">
        <v>195065</v>
      </c>
      <c r="AO110" s="27">
        <v>7335</v>
      </c>
      <c r="AP110" s="27">
        <v>26595477</v>
      </c>
    </row>
    <row r="111" spans="2:42" x14ac:dyDescent="0.25">
      <c r="B111" s="58">
        <f t="shared" si="15"/>
        <v>17529</v>
      </c>
      <c r="C111" s="51">
        <v>103</v>
      </c>
      <c r="D111" s="25" t="s">
        <v>522</v>
      </c>
      <c r="E111" s="27">
        <v>17529</v>
      </c>
      <c r="AG111" s="51">
        <f t="shared" si="13"/>
        <v>103</v>
      </c>
      <c r="AH111" s="52" t="s">
        <v>394</v>
      </c>
      <c r="AI111" s="27">
        <v>9257</v>
      </c>
      <c r="AJ111" s="27">
        <v>210</v>
      </c>
      <c r="AK111" s="27">
        <v>4410</v>
      </c>
      <c r="AL111" s="27">
        <v>3121</v>
      </c>
      <c r="AM111" s="82">
        <v>71</v>
      </c>
      <c r="AN111" s="27">
        <v>97277</v>
      </c>
      <c r="AO111" s="27">
        <v>32802</v>
      </c>
      <c r="AP111" s="27">
        <v>2965578</v>
      </c>
    </row>
    <row r="112" spans="2:42" x14ac:dyDescent="0.25">
      <c r="B112" s="58">
        <f t="shared" si="15"/>
        <v>17499</v>
      </c>
      <c r="C112" s="51">
        <v>104</v>
      </c>
      <c r="D112" s="25" t="s">
        <v>532</v>
      </c>
      <c r="E112" s="27">
        <v>17499</v>
      </c>
      <c r="AG112" s="51">
        <f t="shared" si="13"/>
        <v>104</v>
      </c>
      <c r="AH112" s="52" t="s">
        <v>307</v>
      </c>
      <c r="AI112" s="27">
        <v>101813</v>
      </c>
      <c r="AJ112" s="27">
        <v>1774</v>
      </c>
      <c r="AK112" s="27">
        <v>6656</v>
      </c>
      <c r="AL112" s="27">
        <v>806</v>
      </c>
      <c r="AM112" s="82">
        <v>14</v>
      </c>
      <c r="AN112" s="27">
        <v>2730524</v>
      </c>
      <c r="AO112" s="27">
        <v>21612</v>
      </c>
      <c r="AP112" s="27">
        <v>126343177</v>
      </c>
    </row>
    <row r="113" spans="2:42" x14ac:dyDescent="0.25">
      <c r="B113" s="58">
        <f t="shared" si="15"/>
        <v>17438</v>
      </c>
      <c r="C113" s="51">
        <v>105</v>
      </c>
      <c r="D113" s="25" t="s">
        <v>105</v>
      </c>
      <c r="E113" s="27">
        <v>17438</v>
      </c>
      <c r="AG113" s="51">
        <f t="shared" si="13"/>
        <v>105</v>
      </c>
      <c r="AH113" s="52" t="s">
        <v>388</v>
      </c>
      <c r="AI113" s="27">
        <v>81743</v>
      </c>
      <c r="AJ113" s="27">
        <v>913</v>
      </c>
      <c r="AK113" s="27">
        <v>72972</v>
      </c>
      <c r="AL113" s="27">
        <v>7985</v>
      </c>
      <c r="AM113" s="82">
        <v>89</v>
      </c>
      <c r="AN113" s="27">
        <v>1913801</v>
      </c>
      <c r="AO113" s="27">
        <v>186941</v>
      </c>
      <c r="AP113" s="27">
        <v>10237473</v>
      </c>
    </row>
    <row r="114" spans="2:42" x14ac:dyDescent="0.25">
      <c r="B114" s="58">
        <f t="shared" si="15"/>
        <v>17342</v>
      </c>
      <c r="C114" s="51">
        <v>106</v>
      </c>
      <c r="D114" s="25" t="s">
        <v>171</v>
      </c>
      <c r="E114" s="27">
        <v>17342</v>
      </c>
      <c r="AG114" s="51">
        <f t="shared" si="13"/>
        <v>106</v>
      </c>
      <c r="AH114" s="52" t="s">
        <v>322</v>
      </c>
      <c r="AI114" s="27">
        <v>113309</v>
      </c>
      <c r="AJ114" s="27">
        <v>1857</v>
      </c>
      <c r="AK114" s="27">
        <v>4736</v>
      </c>
      <c r="AL114" s="27">
        <v>6010</v>
      </c>
      <c r="AM114" s="82">
        <v>99</v>
      </c>
      <c r="AN114" s="27">
        <v>3466616</v>
      </c>
      <c r="AO114" s="27">
        <v>183879</v>
      </c>
      <c r="AP114" s="27">
        <v>18852655</v>
      </c>
    </row>
    <row r="115" spans="2:42" x14ac:dyDescent="0.25">
      <c r="B115" s="58">
        <f t="shared" si="15"/>
        <v>17077</v>
      </c>
      <c r="C115" s="51">
        <v>107</v>
      </c>
      <c r="D115" s="25" t="s">
        <v>109</v>
      </c>
      <c r="E115" s="27">
        <v>17077</v>
      </c>
      <c r="AG115" s="51">
        <f t="shared" si="13"/>
        <v>107</v>
      </c>
      <c r="AH115" s="52" t="s">
        <v>367</v>
      </c>
      <c r="AI115" s="27">
        <v>56601</v>
      </c>
      <c r="AJ115" s="27">
        <v>1027</v>
      </c>
      <c r="AK115" s="27">
        <v>18132</v>
      </c>
      <c r="AL115" s="27">
        <v>1045</v>
      </c>
      <c r="AM115" s="82">
        <v>19</v>
      </c>
      <c r="AN115" s="27">
        <v>704605</v>
      </c>
      <c r="AO115" s="27">
        <v>13008</v>
      </c>
      <c r="AP115" s="27">
        <v>54166601</v>
      </c>
    </row>
    <row r="116" spans="2:42" x14ac:dyDescent="0.25">
      <c r="B116" s="58">
        <f t="shared" si="15"/>
        <v>17034</v>
      </c>
      <c r="C116" s="51">
        <v>108</v>
      </c>
      <c r="D116" s="25" t="s">
        <v>85</v>
      </c>
      <c r="E116" s="27">
        <v>17034</v>
      </c>
      <c r="AG116" s="51">
        <f t="shared" si="13"/>
        <v>108</v>
      </c>
      <c r="AH116" s="52" t="s">
        <v>303</v>
      </c>
      <c r="AI116" s="27">
        <v>127293</v>
      </c>
      <c r="AJ116" s="27">
        <v>786</v>
      </c>
      <c r="AK116" s="27">
        <v>8121</v>
      </c>
      <c r="AL116" s="27">
        <v>29659</v>
      </c>
      <c r="AM116" s="82">
        <v>183</v>
      </c>
      <c r="AN116" s="27">
        <v>926889</v>
      </c>
      <c r="AO116" s="27">
        <v>215965</v>
      </c>
      <c r="AP116" s="27">
        <v>4291851</v>
      </c>
    </row>
    <row r="117" spans="2:42" x14ac:dyDescent="0.25">
      <c r="B117" s="58">
        <f t="shared" si="15"/>
        <v>16675</v>
      </c>
      <c r="C117" s="51">
        <v>109</v>
      </c>
      <c r="D117" s="25" t="s">
        <v>186</v>
      </c>
      <c r="E117" s="27">
        <v>16675</v>
      </c>
      <c r="AG117" s="51">
        <f t="shared" si="13"/>
        <v>109</v>
      </c>
      <c r="AH117" s="52" t="s">
        <v>365</v>
      </c>
      <c r="AI117" s="27">
        <v>59879</v>
      </c>
      <c r="AJ117" s="27">
        <v>1155</v>
      </c>
      <c r="AK117" s="27">
        <v>7983</v>
      </c>
      <c r="AL117" s="27">
        <v>9127</v>
      </c>
      <c r="AM117" s="82">
        <v>176</v>
      </c>
      <c r="AN117" s="27">
        <v>417790</v>
      </c>
      <c r="AO117" s="27">
        <v>63684</v>
      </c>
      <c r="AP117" s="27">
        <v>6560383</v>
      </c>
    </row>
    <row r="118" spans="2:42" x14ac:dyDescent="0.25">
      <c r="B118" s="58">
        <f t="shared" si="15"/>
        <v>16383</v>
      </c>
      <c r="C118" s="51">
        <v>110</v>
      </c>
      <c r="D118" s="25" t="s">
        <v>161</v>
      </c>
      <c r="E118" s="27">
        <v>16383</v>
      </c>
      <c r="AG118" s="51">
        <f t="shared" si="13"/>
        <v>110</v>
      </c>
      <c r="AH118" s="52" t="s">
        <v>457</v>
      </c>
      <c r="AI118" s="27">
        <v>24</v>
      </c>
      <c r="AJ118" s="27"/>
      <c r="AK118" s="27">
        <v>1</v>
      </c>
      <c r="AL118" s="27">
        <v>3</v>
      </c>
      <c r="AM118" s="82"/>
      <c r="AN118" s="27">
        <v>66366</v>
      </c>
      <c r="AO118" s="27">
        <v>9077</v>
      </c>
      <c r="AP118" s="27">
        <v>7311145</v>
      </c>
    </row>
    <row r="119" spans="2:42" x14ac:dyDescent="0.25">
      <c r="B119" s="58">
        <f t="shared" si="15"/>
        <v>16375</v>
      </c>
      <c r="C119" s="51">
        <v>111</v>
      </c>
      <c r="D119" s="25" t="s">
        <v>574</v>
      </c>
      <c r="E119" s="27">
        <v>16375</v>
      </c>
      <c r="AG119" s="51">
        <f t="shared" si="13"/>
        <v>111</v>
      </c>
      <c r="AH119" s="52" t="s">
        <v>372</v>
      </c>
      <c r="AI119" s="27">
        <v>6268</v>
      </c>
      <c r="AJ119" s="27">
        <v>77</v>
      </c>
      <c r="AK119" s="27">
        <v>4785</v>
      </c>
      <c r="AL119" s="27">
        <v>3336</v>
      </c>
      <c r="AM119" s="82">
        <v>41</v>
      </c>
      <c r="AN119" s="27">
        <v>460409</v>
      </c>
      <c r="AO119" s="27">
        <v>245034</v>
      </c>
      <c r="AP119" s="27">
        <v>1878956</v>
      </c>
    </row>
    <row r="120" spans="2:42" x14ac:dyDescent="0.25">
      <c r="B120" s="58">
        <f t="shared" si="15"/>
        <v>16314</v>
      </c>
      <c r="C120" s="51">
        <v>112</v>
      </c>
      <c r="D120" s="25" t="s">
        <v>142</v>
      </c>
      <c r="E120" s="27">
        <v>16314</v>
      </c>
      <c r="AG120" s="51">
        <f t="shared" si="13"/>
        <v>112</v>
      </c>
      <c r="AH120" s="52" t="s">
        <v>373</v>
      </c>
      <c r="AI120" s="27">
        <v>83697</v>
      </c>
      <c r="AJ120" s="27">
        <v>652</v>
      </c>
      <c r="AK120" s="27">
        <v>39160</v>
      </c>
      <c r="AL120" s="27">
        <v>12281</v>
      </c>
      <c r="AM120" s="82">
        <v>96</v>
      </c>
      <c r="AN120" s="27">
        <v>1243062</v>
      </c>
      <c r="AO120" s="27">
        <v>182403</v>
      </c>
      <c r="AP120" s="27">
        <v>6814906</v>
      </c>
    </row>
    <row r="121" spans="2:42" x14ac:dyDescent="0.25">
      <c r="B121" s="58">
        <f t="shared" si="15"/>
        <v>16207</v>
      </c>
      <c r="C121" s="51">
        <v>113</v>
      </c>
      <c r="D121" s="25" t="s">
        <v>571</v>
      </c>
      <c r="E121" s="27">
        <v>16207</v>
      </c>
      <c r="AG121" s="51">
        <f t="shared" si="13"/>
        <v>113</v>
      </c>
      <c r="AH121" s="52" t="s">
        <v>481</v>
      </c>
      <c r="AI121" s="27">
        <v>1961</v>
      </c>
      <c r="AJ121" s="27">
        <v>44</v>
      </c>
      <c r="AK121" s="27">
        <v>929</v>
      </c>
      <c r="AL121" s="27">
        <v>913</v>
      </c>
      <c r="AM121" s="82">
        <v>20</v>
      </c>
      <c r="AN121" s="27">
        <v>23023</v>
      </c>
      <c r="AO121" s="27">
        <v>10718</v>
      </c>
      <c r="AP121" s="27">
        <v>2148020</v>
      </c>
    </row>
    <row r="122" spans="2:42" x14ac:dyDescent="0.25">
      <c r="B122" s="58">
        <f t="shared" si="15"/>
        <v>16060</v>
      </c>
      <c r="C122" s="51">
        <v>114</v>
      </c>
      <c r="D122" s="25" t="s">
        <v>127</v>
      </c>
      <c r="E122" s="27">
        <v>16060</v>
      </c>
      <c r="AG122" s="51">
        <f t="shared" si="13"/>
        <v>114</v>
      </c>
      <c r="AH122" s="52" t="s">
        <v>415</v>
      </c>
      <c r="AI122" s="27">
        <v>1436</v>
      </c>
      <c r="AJ122" s="27">
        <v>82</v>
      </c>
      <c r="AK122" s="27">
        <v>71</v>
      </c>
      <c r="AL122" s="27">
        <v>282</v>
      </c>
      <c r="AM122" s="82">
        <v>16</v>
      </c>
      <c r="AN122" s="27">
        <v>30332</v>
      </c>
      <c r="AO122" s="27">
        <v>5951</v>
      </c>
      <c r="AP122" s="27">
        <v>5097277</v>
      </c>
    </row>
    <row r="123" spans="2:42" x14ac:dyDescent="0.25">
      <c r="B123" s="58">
        <f t="shared" si="15"/>
        <v>15877</v>
      </c>
      <c r="C123" s="51">
        <v>115</v>
      </c>
      <c r="D123" s="25" t="s">
        <v>157</v>
      </c>
      <c r="E123" s="27">
        <v>15877</v>
      </c>
      <c r="AG123" s="51">
        <f t="shared" si="13"/>
        <v>115</v>
      </c>
      <c r="AH123" s="52" t="s">
        <v>441</v>
      </c>
      <c r="AI123" s="27">
        <v>62907</v>
      </c>
      <c r="AJ123" s="27">
        <v>880</v>
      </c>
      <c r="AK123" s="27">
        <v>25419</v>
      </c>
      <c r="AL123" s="27">
        <v>9113</v>
      </c>
      <c r="AM123" s="82">
        <v>127</v>
      </c>
      <c r="AN123" s="27">
        <v>324945</v>
      </c>
      <c r="AO123" s="27">
        <v>47074</v>
      </c>
      <c r="AP123" s="27">
        <v>6902823</v>
      </c>
    </row>
    <row r="124" spans="2:42" x14ac:dyDescent="0.25">
      <c r="B124" s="58">
        <f t="shared" si="15"/>
        <v>15593</v>
      </c>
      <c r="C124" s="51">
        <v>116</v>
      </c>
      <c r="D124" s="25" t="s">
        <v>530</v>
      </c>
      <c r="E124" s="27">
        <v>15593</v>
      </c>
      <c r="AG124" s="51">
        <f t="shared" si="13"/>
        <v>116</v>
      </c>
      <c r="AH124" s="52" t="s">
        <v>438</v>
      </c>
      <c r="AI124" s="27">
        <v>598</v>
      </c>
      <c r="AJ124" s="27">
        <v>3</v>
      </c>
      <c r="AK124" s="27">
        <v>240</v>
      </c>
      <c r="AL124" s="27">
        <v>15669</v>
      </c>
      <c r="AM124" s="82">
        <v>79</v>
      </c>
      <c r="AN124" s="27">
        <v>9155</v>
      </c>
      <c r="AO124" s="27">
        <v>239879</v>
      </c>
      <c r="AP124" s="27">
        <v>38165</v>
      </c>
    </row>
    <row r="125" spans="2:42" x14ac:dyDescent="0.25">
      <c r="B125" s="58">
        <f t="shared" si="15"/>
        <v>15547</v>
      </c>
      <c r="C125" s="51">
        <v>117</v>
      </c>
      <c r="D125" s="25" t="s">
        <v>261</v>
      </c>
      <c r="E125" s="27">
        <v>15547</v>
      </c>
      <c r="AG125" s="51">
        <f t="shared" si="13"/>
        <v>117</v>
      </c>
      <c r="AH125" s="52" t="s">
        <v>359</v>
      </c>
      <c r="AI125" s="27">
        <v>16556</v>
      </c>
      <c r="AJ125" s="27">
        <v>170</v>
      </c>
      <c r="AK125" s="27">
        <v>11495</v>
      </c>
      <c r="AL125" s="27">
        <v>6111</v>
      </c>
      <c r="AM125" s="82">
        <v>63</v>
      </c>
      <c r="AN125" s="27">
        <v>1033171</v>
      </c>
      <c r="AO125" s="27">
        <v>381376</v>
      </c>
      <c r="AP125" s="27">
        <v>2709058</v>
      </c>
    </row>
    <row r="126" spans="2:42" x14ac:dyDescent="0.25">
      <c r="B126" s="58">
        <f t="shared" si="15"/>
        <v>15477</v>
      </c>
      <c r="C126" s="51">
        <v>118</v>
      </c>
      <c r="D126" s="25" t="s">
        <v>544</v>
      </c>
      <c r="E126" s="27">
        <v>15477</v>
      </c>
      <c r="AG126" s="51">
        <f t="shared" si="13"/>
        <v>118</v>
      </c>
      <c r="AH126" s="52" t="s">
        <v>334</v>
      </c>
      <c r="AI126" s="27">
        <v>19101</v>
      </c>
      <c r="AJ126" s="27">
        <v>160</v>
      </c>
      <c r="AK126" s="27">
        <v>8224</v>
      </c>
      <c r="AL126" s="27">
        <v>30348</v>
      </c>
      <c r="AM126" s="82">
        <v>254</v>
      </c>
      <c r="AN126" s="27">
        <v>1087076</v>
      </c>
      <c r="AO126" s="27">
        <v>1727154</v>
      </c>
      <c r="AP126" s="27">
        <v>629403</v>
      </c>
    </row>
    <row r="127" spans="2:42" x14ac:dyDescent="0.25">
      <c r="B127" s="58">
        <f t="shared" si="15"/>
        <v>15218</v>
      </c>
      <c r="C127" s="51">
        <v>119</v>
      </c>
      <c r="D127" s="25" t="s">
        <v>542</v>
      </c>
      <c r="E127" s="27">
        <v>15218</v>
      </c>
      <c r="AG127" s="51">
        <f t="shared" si="13"/>
        <v>119</v>
      </c>
      <c r="AH127" s="84" t="s">
        <v>446</v>
      </c>
      <c r="AI127" s="27">
        <v>46</v>
      </c>
      <c r="AJ127" s="27"/>
      <c r="AK127" s="27">
        <v>0</v>
      </c>
      <c r="AL127" s="27">
        <v>71</v>
      </c>
      <c r="AM127" s="82"/>
      <c r="AN127" s="27">
        <v>4238</v>
      </c>
      <c r="AO127" s="27">
        <v>6497</v>
      </c>
      <c r="AP127" s="27">
        <v>652322</v>
      </c>
    </row>
    <row r="128" spans="2:42" x14ac:dyDescent="0.25">
      <c r="B128" s="58">
        <f t="shared" si="15"/>
        <v>15128</v>
      </c>
      <c r="C128" s="51">
        <v>120</v>
      </c>
      <c r="D128" s="25" t="s">
        <v>181</v>
      </c>
      <c r="E128" s="27">
        <v>15128</v>
      </c>
      <c r="AG128" s="51">
        <f t="shared" si="13"/>
        <v>120</v>
      </c>
      <c r="AH128" s="52" t="s">
        <v>403</v>
      </c>
      <c r="AI128" s="27">
        <v>17111</v>
      </c>
      <c r="AJ128" s="27">
        <v>244</v>
      </c>
      <c r="AK128" s="27">
        <v>458</v>
      </c>
      <c r="AL128" s="27">
        <v>613</v>
      </c>
      <c r="AM128" s="82">
        <v>9</v>
      </c>
      <c r="AN128" s="27">
        <v>89524</v>
      </c>
      <c r="AO128" s="27">
        <v>3206</v>
      </c>
      <c r="AP128" s="27">
        <v>27927428</v>
      </c>
    </row>
    <row r="129" spans="2:42" x14ac:dyDescent="0.25">
      <c r="B129" s="58">
        <f t="shared" si="15"/>
        <v>14978</v>
      </c>
      <c r="C129" s="51">
        <v>121</v>
      </c>
      <c r="D129" s="25" t="s">
        <v>512</v>
      </c>
      <c r="E129" s="27">
        <v>14978</v>
      </c>
      <c r="AG129" s="51">
        <f t="shared" si="13"/>
        <v>121</v>
      </c>
      <c r="AH129" s="52" t="s">
        <v>440</v>
      </c>
      <c r="AI129" s="27">
        <v>5933</v>
      </c>
      <c r="AJ129" s="27">
        <v>184</v>
      </c>
      <c r="AK129" s="27">
        <v>426</v>
      </c>
      <c r="AL129" s="27">
        <v>308</v>
      </c>
      <c r="AM129" s="82">
        <v>10</v>
      </c>
      <c r="AN129" s="27">
        <v>63043</v>
      </c>
      <c r="AO129" s="27">
        <v>3267</v>
      </c>
      <c r="AP129" s="27">
        <v>19294084</v>
      </c>
    </row>
    <row r="130" spans="2:42" x14ac:dyDescent="0.25">
      <c r="B130" s="58">
        <f t="shared" si="15"/>
        <v>14742</v>
      </c>
      <c r="C130" s="51">
        <v>122</v>
      </c>
      <c r="D130" s="25" t="s">
        <v>505</v>
      </c>
      <c r="E130" s="27">
        <v>14742</v>
      </c>
      <c r="AG130" s="51">
        <f t="shared" si="13"/>
        <v>122</v>
      </c>
      <c r="AH130" s="52" t="s">
        <v>325</v>
      </c>
      <c r="AI130" s="27">
        <v>33339</v>
      </c>
      <c r="AJ130" s="27">
        <v>251</v>
      </c>
      <c r="AK130" s="27">
        <v>9968</v>
      </c>
      <c r="AL130" s="27">
        <v>1026</v>
      </c>
      <c r="AM130" s="82">
        <v>8</v>
      </c>
      <c r="AN130" s="27">
        <v>2156958</v>
      </c>
      <c r="AO130" s="27">
        <v>66356</v>
      </c>
      <c r="AP130" s="27">
        <v>32506075</v>
      </c>
    </row>
    <row r="131" spans="2:42" x14ac:dyDescent="0.25">
      <c r="B131" s="58">
        <f t="shared" si="15"/>
        <v>14686</v>
      </c>
      <c r="C131" s="51">
        <v>123</v>
      </c>
      <c r="D131" s="25" t="s">
        <v>523</v>
      </c>
      <c r="E131" s="27">
        <v>14686</v>
      </c>
      <c r="AG131" s="51">
        <f t="shared" si="13"/>
        <v>123</v>
      </c>
      <c r="AH131" s="52" t="s">
        <v>366</v>
      </c>
      <c r="AI131" s="27">
        <v>11737</v>
      </c>
      <c r="AJ131" s="27">
        <v>38</v>
      </c>
      <c r="AK131" s="27">
        <v>783</v>
      </c>
      <c r="AL131" s="27">
        <v>21586</v>
      </c>
      <c r="AM131" s="82">
        <v>70</v>
      </c>
      <c r="AN131" s="27">
        <v>150743</v>
      </c>
      <c r="AO131" s="27">
        <v>277234</v>
      </c>
      <c r="AP131" s="27">
        <v>543740</v>
      </c>
    </row>
    <row r="132" spans="2:42" x14ac:dyDescent="0.25">
      <c r="B132" s="58">
        <f t="shared" si="15"/>
        <v>14660</v>
      </c>
      <c r="C132" s="51">
        <v>124</v>
      </c>
      <c r="D132" s="25" t="s">
        <v>170</v>
      </c>
      <c r="E132" s="27">
        <v>14660</v>
      </c>
      <c r="AG132" s="51">
        <f t="shared" si="13"/>
        <v>124</v>
      </c>
      <c r="AH132" s="52" t="s">
        <v>375</v>
      </c>
      <c r="AI132" s="27">
        <v>3573</v>
      </c>
      <c r="AJ132" s="27">
        <v>136</v>
      </c>
      <c r="AK132" s="27">
        <v>668</v>
      </c>
      <c r="AL132" s="27">
        <v>175</v>
      </c>
      <c r="AM132" s="82">
        <v>7</v>
      </c>
      <c r="AN132" s="27">
        <v>75856</v>
      </c>
      <c r="AO132" s="27">
        <v>3710</v>
      </c>
      <c r="AP132" s="27">
        <v>20443716</v>
      </c>
    </row>
    <row r="133" spans="2:42" x14ac:dyDescent="0.25">
      <c r="B133" s="58">
        <f t="shared" si="15"/>
        <v>14499</v>
      </c>
      <c r="C133" s="51">
        <v>125</v>
      </c>
      <c r="D133" s="25" t="s">
        <v>84</v>
      </c>
      <c r="E133" s="27">
        <v>14499</v>
      </c>
      <c r="AG133" s="51">
        <f t="shared" si="13"/>
        <v>125</v>
      </c>
      <c r="AH133" s="52" t="s">
        <v>390</v>
      </c>
      <c r="AI133" s="27">
        <v>6400</v>
      </c>
      <c r="AJ133" s="27">
        <v>66</v>
      </c>
      <c r="AK133" s="27">
        <v>1937</v>
      </c>
      <c r="AL133" s="27">
        <v>14481</v>
      </c>
      <c r="AM133" s="82">
        <v>149</v>
      </c>
      <c r="AN133" s="27">
        <v>343290</v>
      </c>
      <c r="AO133" s="27">
        <v>776771</v>
      </c>
      <c r="AP133" s="27">
        <v>441945</v>
      </c>
    </row>
    <row r="134" spans="2:42" x14ac:dyDescent="0.25">
      <c r="B134" s="58">
        <f t="shared" si="15"/>
        <v>14498</v>
      </c>
      <c r="C134" s="51">
        <v>126</v>
      </c>
      <c r="D134" s="25" t="s">
        <v>98</v>
      </c>
      <c r="E134" s="27">
        <v>14498</v>
      </c>
      <c r="AG134" s="51">
        <f t="shared" si="13"/>
        <v>126</v>
      </c>
      <c r="AH134" s="52" t="s">
        <v>593</v>
      </c>
      <c r="AI134" s="27">
        <v>2</v>
      </c>
      <c r="AJ134" s="27"/>
      <c r="AK134" s="27">
        <v>2</v>
      </c>
      <c r="AL134" s="27">
        <v>34</v>
      </c>
      <c r="AM134" s="82"/>
      <c r="AN134" s="27"/>
      <c r="AO134" s="27"/>
      <c r="AP134" s="27">
        <v>59326</v>
      </c>
    </row>
    <row r="135" spans="2:42" x14ac:dyDescent="0.25">
      <c r="B135" s="58">
        <f t="shared" si="15"/>
        <v>14474</v>
      </c>
      <c r="C135" s="51">
        <v>127</v>
      </c>
      <c r="D135" s="25" t="s">
        <v>531</v>
      </c>
      <c r="E135" s="27">
        <v>14474</v>
      </c>
      <c r="AG135" s="51">
        <f t="shared" si="13"/>
        <v>127</v>
      </c>
      <c r="AH135" s="52" t="s">
        <v>419</v>
      </c>
      <c r="AI135" s="27">
        <v>3552</v>
      </c>
      <c r="AJ135" s="27">
        <v>30</v>
      </c>
      <c r="AK135" s="27">
        <v>3424</v>
      </c>
      <c r="AL135" s="27">
        <v>9468</v>
      </c>
      <c r="AM135" s="82">
        <v>80</v>
      </c>
      <c r="AN135" s="27">
        <v>50071</v>
      </c>
      <c r="AO135" s="27">
        <v>133464</v>
      </c>
      <c r="AP135" s="27">
        <v>375165</v>
      </c>
    </row>
    <row r="136" spans="2:42" x14ac:dyDescent="0.25">
      <c r="B136" s="58">
        <f t="shared" si="15"/>
        <v>14227</v>
      </c>
      <c r="C136" s="51">
        <v>128</v>
      </c>
      <c r="D136" s="25" t="s">
        <v>541</v>
      </c>
      <c r="E136" s="27">
        <v>14227</v>
      </c>
      <c r="AG136" s="51">
        <f t="shared" si="13"/>
        <v>128</v>
      </c>
      <c r="AH136" s="84" t="s">
        <v>421</v>
      </c>
      <c r="AI136" s="27">
        <v>7704</v>
      </c>
      <c r="AJ136" s="27">
        <v>163</v>
      </c>
      <c r="AK136" s="27">
        <v>104</v>
      </c>
      <c r="AL136" s="27">
        <v>1643</v>
      </c>
      <c r="AM136" s="82">
        <v>35</v>
      </c>
      <c r="AN136" s="27">
        <v>87633</v>
      </c>
      <c r="AO136" s="27">
        <v>18684</v>
      </c>
      <c r="AP136" s="27">
        <v>4690214</v>
      </c>
    </row>
    <row r="137" spans="2:42" x14ac:dyDescent="0.25">
      <c r="B137" s="58">
        <f t="shared" si="15"/>
        <v>14226</v>
      </c>
      <c r="C137" s="51">
        <v>129</v>
      </c>
      <c r="D137" s="25" t="s">
        <v>125</v>
      </c>
      <c r="E137" s="27">
        <v>14226</v>
      </c>
      <c r="AG137" s="51">
        <f t="shared" ref="AG137:AG200" si="20">AG136+1</f>
        <v>129</v>
      </c>
      <c r="AH137" s="52" t="s">
        <v>408</v>
      </c>
      <c r="AI137" s="27">
        <v>451</v>
      </c>
      <c r="AJ137" s="27">
        <v>10</v>
      </c>
      <c r="AK137" s="27">
        <v>28</v>
      </c>
      <c r="AL137" s="27">
        <v>354</v>
      </c>
      <c r="AM137" s="82">
        <v>8</v>
      </c>
      <c r="AN137" s="27">
        <v>273742</v>
      </c>
      <c r="AO137" s="27">
        <v>215123</v>
      </c>
      <c r="AP137" s="27">
        <v>1272491</v>
      </c>
    </row>
    <row r="138" spans="2:42" x14ac:dyDescent="0.25">
      <c r="B138" s="58">
        <f t="shared" ref="B138:B201" si="21">E138*1</f>
        <v>14081</v>
      </c>
      <c r="C138" s="51">
        <v>130</v>
      </c>
      <c r="D138" s="25" t="s">
        <v>124</v>
      </c>
      <c r="E138" s="27">
        <v>14081</v>
      </c>
      <c r="AG138" s="51">
        <f t="shared" si="20"/>
        <v>130</v>
      </c>
      <c r="AH138" s="84" t="s">
        <v>363</v>
      </c>
      <c r="AI138" s="27">
        <v>4489</v>
      </c>
      <c r="AJ138" s="27">
        <v>45</v>
      </c>
      <c r="AK138" s="27">
        <v>1480</v>
      </c>
      <c r="AL138" s="27">
        <v>16323</v>
      </c>
      <c r="AM138" s="82">
        <v>164</v>
      </c>
      <c r="AN138" s="27">
        <v>14408</v>
      </c>
      <c r="AO138" s="27">
        <v>52392</v>
      </c>
      <c r="AP138" s="27">
        <v>275006</v>
      </c>
    </row>
    <row r="139" spans="2:42" x14ac:dyDescent="0.25">
      <c r="B139" s="58">
        <f t="shared" si="21"/>
        <v>14041</v>
      </c>
      <c r="C139" s="51">
        <v>131</v>
      </c>
      <c r="D139" s="25" t="s">
        <v>508</v>
      </c>
      <c r="E139" s="27">
        <v>14041</v>
      </c>
      <c r="AG139" s="51">
        <f t="shared" si="20"/>
        <v>131</v>
      </c>
      <c r="AH139" s="52" t="s">
        <v>284</v>
      </c>
      <c r="AI139" s="27">
        <v>933155</v>
      </c>
      <c r="AJ139" s="27">
        <v>92100</v>
      </c>
      <c r="AK139" s="27">
        <v>153635</v>
      </c>
      <c r="AL139" s="27">
        <v>7212</v>
      </c>
      <c r="AM139" s="82">
        <v>712</v>
      </c>
      <c r="AN139" s="27">
        <v>2414882</v>
      </c>
      <c r="AO139" s="27">
        <v>18663</v>
      </c>
      <c r="AP139" s="27">
        <v>129391657</v>
      </c>
    </row>
    <row r="140" spans="2:42" x14ac:dyDescent="0.25">
      <c r="B140" s="58">
        <f t="shared" si="21"/>
        <v>13933</v>
      </c>
      <c r="C140" s="51">
        <v>132</v>
      </c>
      <c r="D140" s="25" t="s">
        <v>75</v>
      </c>
      <c r="E140" s="27">
        <v>13933</v>
      </c>
      <c r="AG140" s="51">
        <f t="shared" si="20"/>
        <v>132</v>
      </c>
      <c r="AH140" s="52" t="s">
        <v>327</v>
      </c>
      <c r="AI140" s="27">
        <v>76777</v>
      </c>
      <c r="AJ140" s="27">
        <v>1818</v>
      </c>
      <c r="AK140" s="27">
        <v>18084</v>
      </c>
      <c r="AL140" s="27">
        <v>19048</v>
      </c>
      <c r="AM140" s="82">
        <v>451</v>
      </c>
      <c r="AN140" s="27">
        <v>376362</v>
      </c>
      <c r="AO140" s="27">
        <v>93373</v>
      </c>
      <c r="AP140" s="27">
        <v>4030738</v>
      </c>
    </row>
    <row r="141" spans="2:42" x14ac:dyDescent="0.25">
      <c r="B141" s="58">
        <f t="shared" si="21"/>
        <v>13752</v>
      </c>
      <c r="C141" s="51">
        <v>133</v>
      </c>
      <c r="D141" s="25" t="s">
        <v>162</v>
      </c>
      <c r="E141" s="27">
        <v>13752</v>
      </c>
      <c r="AG141" s="51">
        <f t="shared" si="20"/>
        <v>133</v>
      </c>
      <c r="AH141" s="84" t="s">
        <v>436</v>
      </c>
      <c r="AI141" s="27">
        <v>375</v>
      </c>
      <c r="AJ141" s="27">
        <v>2</v>
      </c>
      <c r="AK141" s="27">
        <v>92</v>
      </c>
      <c r="AL141" s="27">
        <v>9533</v>
      </c>
      <c r="AM141" s="82">
        <v>51</v>
      </c>
      <c r="AN141" s="27">
        <v>51953</v>
      </c>
      <c r="AO141" s="27">
        <v>1320716</v>
      </c>
      <c r="AP141" s="27">
        <v>39337</v>
      </c>
    </row>
    <row r="142" spans="2:42" x14ac:dyDescent="0.25">
      <c r="B142" s="58">
        <f t="shared" si="21"/>
        <v>13730</v>
      </c>
      <c r="C142" s="51">
        <v>134</v>
      </c>
      <c r="D142" s="25" t="s">
        <v>536</v>
      </c>
      <c r="E142" s="27">
        <v>13730</v>
      </c>
      <c r="AG142" s="51">
        <f t="shared" si="20"/>
        <v>134</v>
      </c>
      <c r="AH142" s="84" t="s">
        <v>427</v>
      </c>
      <c r="AI142" s="27">
        <v>350</v>
      </c>
      <c r="AJ142" s="27"/>
      <c r="AK142" s="27">
        <v>37</v>
      </c>
      <c r="AL142" s="27">
        <v>106</v>
      </c>
      <c r="AM142" s="82"/>
      <c r="AN142" s="27">
        <v>90951</v>
      </c>
      <c r="AO142" s="27">
        <v>27594</v>
      </c>
      <c r="AP142" s="27">
        <v>3296048</v>
      </c>
    </row>
    <row r="143" spans="2:42" x14ac:dyDescent="0.25">
      <c r="B143" s="58">
        <f t="shared" si="21"/>
        <v>13699</v>
      </c>
      <c r="C143" s="51">
        <v>135</v>
      </c>
      <c r="D143" s="25" t="s">
        <v>524</v>
      </c>
      <c r="E143" s="27">
        <v>13699</v>
      </c>
      <c r="AG143" s="51">
        <f t="shared" si="20"/>
        <v>135</v>
      </c>
      <c r="AH143" s="52" t="s">
        <v>409</v>
      </c>
      <c r="AI143" s="27">
        <v>19210</v>
      </c>
      <c r="AJ143" s="27">
        <v>320</v>
      </c>
      <c r="AK143" s="27">
        <v>4434</v>
      </c>
      <c r="AL143" s="27">
        <v>30585</v>
      </c>
      <c r="AM143" s="82">
        <v>509</v>
      </c>
      <c r="AN143" s="27">
        <v>92468</v>
      </c>
      <c r="AO143" s="27">
        <v>147220</v>
      </c>
      <c r="AP143" s="27">
        <v>628093</v>
      </c>
    </row>
    <row r="144" spans="2:42" x14ac:dyDescent="0.25">
      <c r="B144" s="58">
        <f t="shared" si="21"/>
        <v>13615</v>
      </c>
      <c r="C144" s="51">
        <v>136</v>
      </c>
      <c r="D144" s="25" t="s">
        <v>561</v>
      </c>
      <c r="E144" s="27">
        <v>13615</v>
      </c>
      <c r="AG144" s="51">
        <f t="shared" si="20"/>
        <v>136</v>
      </c>
      <c r="AH144" s="52" t="s">
        <v>470</v>
      </c>
      <c r="AI144" s="27">
        <v>13</v>
      </c>
      <c r="AJ144" s="27">
        <v>1</v>
      </c>
      <c r="AK144" s="27">
        <v>0</v>
      </c>
      <c r="AL144" s="27">
        <v>2604</v>
      </c>
      <c r="AM144" s="82">
        <v>200</v>
      </c>
      <c r="AN144" s="27">
        <v>483</v>
      </c>
      <c r="AO144" s="27">
        <v>96735</v>
      </c>
      <c r="AP144" s="27">
        <v>4993</v>
      </c>
    </row>
    <row r="145" spans="2:42" x14ac:dyDescent="0.25">
      <c r="B145" s="58">
        <f t="shared" si="21"/>
        <v>13589</v>
      </c>
      <c r="C145" s="51">
        <v>137</v>
      </c>
      <c r="D145" s="25" t="s">
        <v>72</v>
      </c>
      <c r="E145" s="27">
        <v>13589</v>
      </c>
      <c r="AG145" s="51">
        <f t="shared" si="20"/>
        <v>137</v>
      </c>
      <c r="AH145" s="84" t="s">
        <v>323</v>
      </c>
      <c r="AI145" s="27">
        <v>225070</v>
      </c>
      <c r="AJ145" s="27">
        <v>3826</v>
      </c>
      <c r="AK145" s="27">
        <v>34143</v>
      </c>
      <c r="AL145" s="27">
        <v>6073</v>
      </c>
      <c r="AM145" s="82">
        <v>103</v>
      </c>
      <c r="AN145" s="27">
        <v>3367671</v>
      </c>
      <c r="AO145" s="27">
        <v>90874</v>
      </c>
      <c r="AP145" s="27">
        <v>37058520</v>
      </c>
    </row>
    <row r="146" spans="2:42" x14ac:dyDescent="0.25">
      <c r="B146" s="58">
        <f t="shared" si="21"/>
        <v>13584</v>
      </c>
      <c r="C146" s="51">
        <v>138</v>
      </c>
      <c r="D146" s="25" t="s">
        <v>99</v>
      </c>
      <c r="E146" s="27">
        <v>13584</v>
      </c>
      <c r="AG146" s="51">
        <f t="shared" si="20"/>
        <v>138</v>
      </c>
      <c r="AH146" s="52" t="s">
        <v>422</v>
      </c>
      <c r="AI146" s="27">
        <v>13130</v>
      </c>
      <c r="AJ146" s="27">
        <v>94</v>
      </c>
      <c r="AK146" s="27">
        <v>2597</v>
      </c>
      <c r="AL146" s="27">
        <v>416</v>
      </c>
      <c r="AM146" s="82">
        <v>3</v>
      </c>
      <c r="AN146" s="27">
        <v>191353</v>
      </c>
      <c r="AO146" s="27">
        <v>6066</v>
      </c>
      <c r="AP146" s="27">
        <v>31545321</v>
      </c>
    </row>
    <row r="147" spans="2:42" x14ac:dyDescent="0.25">
      <c r="B147" s="58">
        <f t="shared" si="21"/>
        <v>13582</v>
      </c>
      <c r="C147" s="51">
        <v>139</v>
      </c>
      <c r="D147" s="25" t="s">
        <v>579</v>
      </c>
      <c r="E147" s="27">
        <v>13582</v>
      </c>
      <c r="AG147" s="51">
        <f t="shared" si="20"/>
        <v>139</v>
      </c>
      <c r="AH147" s="52" t="s">
        <v>474</v>
      </c>
      <c r="AI147" s="27">
        <v>9</v>
      </c>
      <c r="AJ147" s="27">
        <v>2</v>
      </c>
      <c r="AK147" s="27">
        <v>7</v>
      </c>
      <c r="AL147" s="27"/>
      <c r="AM147" s="82"/>
      <c r="AN147" s="27"/>
      <c r="AO147" s="27"/>
      <c r="AP147" s="27"/>
    </row>
    <row r="148" spans="2:42" x14ac:dyDescent="0.25">
      <c r="B148" s="58">
        <f t="shared" si="21"/>
        <v>13394</v>
      </c>
      <c r="C148" s="51">
        <v>140</v>
      </c>
      <c r="D148" s="25" t="s">
        <v>153</v>
      </c>
      <c r="E148" s="27">
        <v>13394</v>
      </c>
      <c r="AG148" s="51">
        <f t="shared" si="20"/>
        <v>140</v>
      </c>
      <c r="AH148" s="84" t="s">
        <v>417</v>
      </c>
      <c r="AI148" s="27">
        <v>54607</v>
      </c>
      <c r="AJ148" s="27">
        <v>1282</v>
      </c>
      <c r="AK148" s="27">
        <v>15371</v>
      </c>
      <c r="AL148" s="27">
        <v>1001</v>
      </c>
      <c r="AM148" s="82">
        <v>24</v>
      </c>
      <c r="AN148" s="27">
        <v>708493</v>
      </c>
      <c r="AO148" s="27">
        <v>12992</v>
      </c>
      <c r="AP148" s="27">
        <v>54533945</v>
      </c>
    </row>
    <row r="149" spans="2:42" x14ac:dyDescent="0.25">
      <c r="B149" s="58">
        <f t="shared" si="21"/>
        <v>13250</v>
      </c>
      <c r="C149" s="51">
        <v>141</v>
      </c>
      <c r="D149" s="25" t="s">
        <v>562</v>
      </c>
      <c r="E149" s="27">
        <v>13250</v>
      </c>
      <c r="AG149" s="51">
        <f t="shared" si="20"/>
        <v>141</v>
      </c>
      <c r="AH149" s="84" t="s">
        <v>460</v>
      </c>
      <c r="AI149" s="27">
        <v>13012</v>
      </c>
      <c r="AJ149" s="27">
        <v>133</v>
      </c>
      <c r="AK149" s="27">
        <v>1678</v>
      </c>
      <c r="AL149" s="27">
        <v>5090</v>
      </c>
      <c r="AM149" s="82">
        <v>52</v>
      </c>
      <c r="AN149" s="27">
        <v>128802</v>
      </c>
      <c r="AO149" s="27">
        <v>50385</v>
      </c>
      <c r="AP149" s="27">
        <v>2556343</v>
      </c>
    </row>
    <row r="150" spans="2:42" x14ac:dyDescent="0.25">
      <c r="B150" s="58">
        <f t="shared" si="21"/>
        <v>13198</v>
      </c>
      <c r="C150" s="51">
        <v>142</v>
      </c>
      <c r="D150" s="25" t="s">
        <v>507</v>
      </c>
      <c r="E150" s="27">
        <v>13198</v>
      </c>
      <c r="AG150" s="51">
        <f t="shared" si="20"/>
        <v>142</v>
      </c>
      <c r="AH150" s="84" t="s">
        <v>396</v>
      </c>
      <c r="AI150" s="27">
        <v>176500</v>
      </c>
      <c r="AJ150" s="27">
        <v>984</v>
      </c>
      <c r="AK150" s="27">
        <v>37524</v>
      </c>
      <c r="AL150" s="27">
        <v>6021</v>
      </c>
      <c r="AM150" s="82">
        <v>34</v>
      </c>
      <c r="AN150" s="27">
        <v>1469812</v>
      </c>
      <c r="AO150" s="27">
        <v>50143</v>
      </c>
      <c r="AP150" s="27">
        <v>29312651</v>
      </c>
    </row>
    <row r="151" spans="2:42" x14ac:dyDescent="0.25">
      <c r="B151" s="58">
        <f t="shared" si="21"/>
        <v>13089</v>
      </c>
      <c r="C151" s="51">
        <v>143</v>
      </c>
      <c r="D151" s="25" t="s">
        <v>535</v>
      </c>
      <c r="E151" s="27">
        <v>13089</v>
      </c>
      <c r="AG151" s="51">
        <f t="shared" si="20"/>
        <v>143</v>
      </c>
      <c r="AH151" s="52" t="s">
        <v>288</v>
      </c>
      <c r="AI151" s="27">
        <v>368147</v>
      </c>
      <c r="AJ151" s="27">
        <v>7463</v>
      </c>
      <c r="AK151" s="27" t="s">
        <v>607</v>
      </c>
      <c r="AL151" s="27">
        <v>21469</v>
      </c>
      <c r="AM151" s="82">
        <v>435</v>
      </c>
      <c r="AN151" s="27">
        <v>3327701</v>
      </c>
      <c r="AO151" s="27">
        <v>194059</v>
      </c>
      <c r="AP151" s="27">
        <v>17147845</v>
      </c>
    </row>
    <row r="152" spans="2:42" x14ac:dyDescent="0.25">
      <c r="B152" s="58">
        <f t="shared" si="21"/>
        <v>12917</v>
      </c>
      <c r="C152" s="51">
        <v>144</v>
      </c>
      <c r="D152" s="25" t="s">
        <v>131</v>
      </c>
      <c r="E152" s="27">
        <v>12917</v>
      </c>
      <c r="AG152" s="51">
        <f t="shared" si="20"/>
        <v>144</v>
      </c>
      <c r="AH152" s="52" t="s">
        <v>461</v>
      </c>
      <c r="AI152" s="27">
        <v>28</v>
      </c>
      <c r="AJ152" s="27"/>
      <c r="AK152" s="27">
        <v>0</v>
      </c>
      <c r="AL152" s="27">
        <v>98</v>
      </c>
      <c r="AM152" s="82"/>
      <c r="AN152" s="27">
        <v>15750</v>
      </c>
      <c r="AO152" s="27">
        <v>54987</v>
      </c>
      <c r="AP152" s="27">
        <v>286429</v>
      </c>
    </row>
    <row r="153" spans="2:42" x14ac:dyDescent="0.25">
      <c r="B153" s="58">
        <f t="shared" si="21"/>
        <v>12758</v>
      </c>
      <c r="C153" s="51">
        <v>145</v>
      </c>
      <c r="D153" s="25" t="s">
        <v>582</v>
      </c>
      <c r="E153" s="27">
        <v>12758</v>
      </c>
      <c r="AG153" s="51">
        <f t="shared" si="20"/>
        <v>145</v>
      </c>
      <c r="AH153" s="52" t="s">
        <v>361</v>
      </c>
      <c r="AI153" s="27">
        <v>1968</v>
      </c>
      <c r="AJ153" s="27">
        <v>25</v>
      </c>
      <c r="AK153" s="27">
        <v>75</v>
      </c>
      <c r="AL153" s="27">
        <v>393</v>
      </c>
      <c r="AM153" s="82">
        <v>5</v>
      </c>
      <c r="AN153" s="27">
        <v>1106568</v>
      </c>
      <c r="AO153" s="27">
        <v>221221</v>
      </c>
      <c r="AP153" s="27">
        <v>5002100</v>
      </c>
    </row>
    <row r="154" spans="2:42" x14ac:dyDescent="0.25">
      <c r="B154" s="58">
        <f t="shared" si="21"/>
        <v>12730</v>
      </c>
      <c r="C154" s="51">
        <v>146</v>
      </c>
      <c r="D154" s="25" t="s">
        <v>511</v>
      </c>
      <c r="E154" s="27">
        <v>12730</v>
      </c>
      <c r="AG154" s="51">
        <f t="shared" si="20"/>
        <v>146</v>
      </c>
      <c r="AH154" s="52" t="s">
        <v>412</v>
      </c>
      <c r="AI154" s="27">
        <v>5514</v>
      </c>
      <c r="AJ154" s="27">
        <v>156</v>
      </c>
      <c r="AK154" s="27">
        <v>1133</v>
      </c>
      <c r="AL154" s="27">
        <v>829</v>
      </c>
      <c r="AM154" s="82">
        <v>23</v>
      </c>
      <c r="AN154" s="27"/>
      <c r="AO154" s="27"/>
      <c r="AP154" s="27">
        <v>6651208</v>
      </c>
    </row>
    <row r="155" spans="2:42" x14ac:dyDescent="0.25">
      <c r="B155" s="58">
        <f t="shared" si="21"/>
        <v>12703</v>
      </c>
      <c r="C155" s="51">
        <v>147</v>
      </c>
      <c r="D155" s="25" t="s">
        <v>526</v>
      </c>
      <c r="E155" s="27">
        <v>12703</v>
      </c>
      <c r="AG155" s="51">
        <f t="shared" si="20"/>
        <v>147</v>
      </c>
      <c r="AH155" s="84" t="s">
        <v>376</v>
      </c>
      <c r="AI155" s="27">
        <v>1222</v>
      </c>
      <c r="AJ155" s="27">
        <v>69</v>
      </c>
      <c r="AK155" s="27">
        <v>12</v>
      </c>
      <c r="AL155" s="27">
        <v>50</v>
      </c>
      <c r="AM155" s="82">
        <v>3</v>
      </c>
      <c r="AN155" s="27">
        <v>37722</v>
      </c>
      <c r="AO155" s="27">
        <v>1540</v>
      </c>
      <c r="AP155" s="27">
        <v>24493401</v>
      </c>
    </row>
    <row r="156" spans="2:42" x14ac:dyDescent="0.25">
      <c r="B156" s="58">
        <f t="shared" si="21"/>
        <v>12695</v>
      </c>
      <c r="C156" s="51">
        <v>148</v>
      </c>
      <c r="D156" s="25" t="s">
        <v>559</v>
      </c>
      <c r="E156" s="27">
        <v>12695</v>
      </c>
      <c r="AG156" s="51">
        <f t="shared" si="20"/>
        <v>148</v>
      </c>
      <c r="AH156" s="84" t="s">
        <v>326</v>
      </c>
      <c r="AI156" s="27">
        <v>63036</v>
      </c>
      <c r="AJ156" s="27">
        <v>1147</v>
      </c>
      <c r="AK156" s="27">
        <v>2561</v>
      </c>
      <c r="AL156" s="27">
        <v>303</v>
      </c>
      <c r="AM156" s="82">
        <v>6</v>
      </c>
      <c r="AN156" s="27">
        <v>627600</v>
      </c>
      <c r="AO156" s="27">
        <v>3020</v>
      </c>
      <c r="AP156" s="27">
        <v>207838453</v>
      </c>
    </row>
    <row r="157" spans="2:42" x14ac:dyDescent="0.25">
      <c r="B157" s="58">
        <f t="shared" si="21"/>
        <v>12687</v>
      </c>
      <c r="C157" s="51">
        <v>149</v>
      </c>
      <c r="D157" s="25" t="s">
        <v>533</v>
      </c>
      <c r="E157" s="27">
        <v>12687</v>
      </c>
      <c r="AG157" s="51">
        <f t="shared" si="20"/>
        <v>149</v>
      </c>
      <c r="AH157" s="52" t="s">
        <v>353</v>
      </c>
      <c r="AI157" s="27">
        <v>32997</v>
      </c>
      <c r="AJ157" s="27">
        <v>1025</v>
      </c>
      <c r="AK157" s="27">
        <v>10728</v>
      </c>
      <c r="AL157" s="27">
        <v>15838</v>
      </c>
      <c r="AM157" s="82">
        <v>492</v>
      </c>
      <c r="AN157" s="27">
        <v>253173</v>
      </c>
      <c r="AO157" s="27">
        <v>121522</v>
      </c>
      <c r="AP157" s="27">
        <v>2083345</v>
      </c>
    </row>
    <row r="158" spans="2:42" x14ac:dyDescent="0.25">
      <c r="B158" s="58">
        <f t="shared" si="21"/>
        <v>12676</v>
      </c>
      <c r="C158" s="51">
        <v>150</v>
      </c>
      <c r="D158" s="25" t="s">
        <v>521</v>
      </c>
      <c r="E158" s="27">
        <v>12676</v>
      </c>
      <c r="AG158" s="51">
        <f t="shared" si="20"/>
        <v>150</v>
      </c>
      <c r="AH158" s="52" t="s">
        <v>319</v>
      </c>
      <c r="AI158" s="27">
        <v>21339</v>
      </c>
      <c r="AJ158" s="27">
        <v>282</v>
      </c>
      <c r="AK158" s="27">
        <v>9194</v>
      </c>
      <c r="AL158" s="27">
        <v>3926</v>
      </c>
      <c r="AM158" s="82">
        <v>52</v>
      </c>
      <c r="AN158" s="27">
        <v>1647788</v>
      </c>
      <c r="AO158" s="27">
        <v>303145</v>
      </c>
      <c r="AP158" s="27">
        <v>5435649</v>
      </c>
    </row>
    <row r="159" spans="2:42" x14ac:dyDescent="0.25">
      <c r="B159" s="58">
        <f t="shared" si="21"/>
        <v>12518</v>
      </c>
      <c r="C159" s="51">
        <v>151</v>
      </c>
      <c r="D159" s="25" t="s">
        <v>543</v>
      </c>
      <c r="E159" s="27">
        <v>12518</v>
      </c>
      <c r="AG159" s="51">
        <f t="shared" si="20"/>
        <v>151</v>
      </c>
      <c r="AH159" s="84" t="s">
        <v>330</v>
      </c>
      <c r="AI159" s="27">
        <v>116152</v>
      </c>
      <c r="AJ159" s="27">
        <v>1256</v>
      </c>
      <c r="AK159" s="27">
        <v>8701</v>
      </c>
      <c r="AL159" s="27">
        <v>22555</v>
      </c>
      <c r="AM159" s="82">
        <v>244</v>
      </c>
      <c r="AN159" s="27">
        <v>376700</v>
      </c>
      <c r="AO159" s="27">
        <v>73149</v>
      </c>
      <c r="AP159" s="27">
        <v>5149773</v>
      </c>
    </row>
    <row r="160" spans="2:42" x14ac:dyDescent="0.25">
      <c r="B160" s="58">
        <f t="shared" si="21"/>
        <v>12508</v>
      </c>
      <c r="C160" s="51">
        <v>152</v>
      </c>
      <c r="D160" s="25" t="s">
        <v>112</v>
      </c>
      <c r="E160" s="27">
        <v>12508</v>
      </c>
      <c r="AG160" s="51">
        <f t="shared" si="20"/>
        <v>152</v>
      </c>
      <c r="AH160" s="84" t="s">
        <v>287</v>
      </c>
      <c r="AI160" s="27">
        <v>336260</v>
      </c>
      <c r="AJ160" s="27">
        <v>6849</v>
      </c>
      <c r="AK160" s="27">
        <v>13965</v>
      </c>
      <c r="AL160" s="27">
        <v>1512</v>
      </c>
      <c r="AM160" s="82">
        <v>31</v>
      </c>
      <c r="AN160" s="27">
        <v>4514827</v>
      </c>
      <c r="AO160" s="27">
        <v>20307</v>
      </c>
      <c r="AP160" s="27">
        <v>222328821</v>
      </c>
    </row>
    <row r="161" spans="2:42" x14ac:dyDescent="0.25">
      <c r="B161" s="58">
        <f t="shared" si="21"/>
        <v>12483</v>
      </c>
      <c r="C161" s="51">
        <v>153</v>
      </c>
      <c r="D161" s="25" t="s">
        <v>557</v>
      </c>
      <c r="E161" s="27">
        <v>12483</v>
      </c>
      <c r="AG161" s="51">
        <f t="shared" si="20"/>
        <v>153</v>
      </c>
      <c r="AH161" s="52" t="s">
        <v>402</v>
      </c>
      <c r="AI161" s="27">
        <v>54775</v>
      </c>
      <c r="AJ161" s="27">
        <v>493</v>
      </c>
      <c r="AK161" s="27">
        <v>7113</v>
      </c>
      <c r="AL161" s="27">
        <v>10655</v>
      </c>
      <c r="AM161" s="82">
        <v>96</v>
      </c>
      <c r="AN161" s="27">
        <v>530779</v>
      </c>
      <c r="AO161" s="27">
        <v>103246</v>
      </c>
      <c r="AP161" s="27">
        <v>5140928</v>
      </c>
    </row>
    <row r="162" spans="2:42" x14ac:dyDescent="0.25">
      <c r="B162" s="58">
        <f t="shared" si="21"/>
        <v>12395</v>
      </c>
      <c r="C162" s="51">
        <v>154</v>
      </c>
      <c r="D162" s="25" t="s">
        <v>514</v>
      </c>
      <c r="E162" s="27">
        <v>12395</v>
      </c>
      <c r="AG162" s="51">
        <f t="shared" si="20"/>
        <v>154</v>
      </c>
      <c r="AH162" s="52" t="s">
        <v>315</v>
      </c>
      <c r="AI162" s="27">
        <v>134915</v>
      </c>
      <c r="AJ162" s="27">
        <v>2720</v>
      </c>
      <c r="AK162" s="27">
        <v>19630</v>
      </c>
      <c r="AL162" s="27">
        <v>31103</v>
      </c>
      <c r="AM162" s="82">
        <v>627</v>
      </c>
      <c r="AN162" s="27">
        <v>680908</v>
      </c>
      <c r="AO162" s="27">
        <v>156977</v>
      </c>
      <c r="AP162" s="27">
        <v>4337625</v>
      </c>
    </row>
    <row r="163" spans="2:42" x14ac:dyDescent="0.25">
      <c r="B163" s="58">
        <f t="shared" si="21"/>
        <v>12361</v>
      </c>
      <c r="C163" s="51">
        <v>155</v>
      </c>
      <c r="D163" s="25" t="s">
        <v>164</v>
      </c>
      <c r="E163" s="27">
        <v>12361</v>
      </c>
      <c r="AG163" s="51">
        <f t="shared" si="20"/>
        <v>155</v>
      </c>
      <c r="AH163" s="84" t="s">
        <v>476</v>
      </c>
      <c r="AI163" s="27">
        <v>590</v>
      </c>
      <c r="AJ163" s="27">
        <v>7</v>
      </c>
      <c r="AK163" s="27">
        <v>8</v>
      </c>
      <c r="AL163" s="27">
        <v>66</v>
      </c>
      <c r="AM163" s="82">
        <v>0.8</v>
      </c>
      <c r="AN163" s="27">
        <v>29254</v>
      </c>
      <c r="AO163" s="27">
        <v>3249</v>
      </c>
      <c r="AP163" s="27">
        <v>9003821</v>
      </c>
    </row>
    <row r="164" spans="2:42" x14ac:dyDescent="0.25">
      <c r="B164" s="58">
        <f t="shared" si="21"/>
        <v>12328</v>
      </c>
      <c r="C164" s="51">
        <v>156</v>
      </c>
      <c r="D164" s="25" t="s">
        <v>568</v>
      </c>
      <c r="E164" s="27">
        <v>12328</v>
      </c>
      <c r="AG164" s="51">
        <f t="shared" si="20"/>
        <v>156</v>
      </c>
      <c r="AH164" s="52" t="s">
        <v>382</v>
      </c>
      <c r="AI164" s="27">
        <v>64156</v>
      </c>
      <c r="AJ164" s="27">
        <v>1429</v>
      </c>
      <c r="AK164" s="27">
        <v>18721</v>
      </c>
      <c r="AL164" s="27">
        <v>8958</v>
      </c>
      <c r="AM164" s="82">
        <v>200</v>
      </c>
      <c r="AN164" s="27">
        <v>368759</v>
      </c>
      <c r="AO164" s="27">
        <v>51487</v>
      </c>
      <c r="AP164" s="27">
        <v>7162153</v>
      </c>
    </row>
    <row r="165" spans="2:42" x14ac:dyDescent="0.25">
      <c r="B165" s="58">
        <f t="shared" si="21"/>
        <v>12210</v>
      </c>
      <c r="C165" s="51">
        <v>157</v>
      </c>
      <c r="D165" s="25" t="s">
        <v>518</v>
      </c>
      <c r="E165" s="27">
        <v>12210</v>
      </c>
      <c r="AG165" s="51">
        <f t="shared" si="20"/>
        <v>157</v>
      </c>
      <c r="AH165" s="85" t="s">
        <v>280</v>
      </c>
      <c r="AI165" s="27">
        <v>906545</v>
      </c>
      <c r="AJ165" s="27">
        <v>34585</v>
      </c>
      <c r="AK165" s="27">
        <v>41348</v>
      </c>
      <c r="AL165" s="27">
        <v>27366</v>
      </c>
      <c r="AM165" s="82">
        <v>1044</v>
      </c>
      <c r="AN165" s="27">
        <v>4551185</v>
      </c>
      <c r="AO165" s="27">
        <v>137387</v>
      </c>
      <c r="AP165" s="27">
        <v>33126781</v>
      </c>
    </row>
    <row r="166" spans="2:42" x14ac:dyDescent="0.25">
      <c r="B166" s="58">
        <f t="shared" si="21"/>
        <v>12138</v>
      </c>
      <c r="C166" s="51">
        <v>158</v>
      </c>
      <c r="D166" s="25" t="s">
        <v>92</v>
      </c>
      <c r="E166" s="27">
        <v>12138</v>
      </c>
      <c r="AG166" s="51">
        <f t="shared" si="20"/>
        <v>158</v>
      </c>
      <c r="AH166" s="52" t="s">
        <v>311</v>
      </c>
      <c r="AI166" s="27">
        <v>385400</v>
      </c>
      <c r="AJ166" s="27">
        <v>7269</v>
      </c>
      <c r="AK166" s="27">
        <v>29301</v>
      </c>
      <c r="AL166" s="27">
        <v>3501</v>
      </c>
      <c r="AM166" s="82">
        <v>66</v>
      </c>
      <c r="AN166" s="27">
        <v>4848952</v>
      </c>
      <c r="AO166" s="27">
        <v>44052</v>
      </c>
      <c r="AP166" s="27">
        <v>110073432</v>
      </c>
    </row>
    <row r="167" spans="2:42" x14ac:dyDescent="0.25">
      <c r="B167" s="58">
        <f t="shared" si="21"/>
        <v>12102</v>
      </c>
      <c r="C167" s="51">
        <v>159</v>
      </c>
      <c r="D167" s="25" t="s">
        <v>585</v>
      </c>
      <c r="E167" s="27">
        <v>12102</v>
      </c>
      <c r="AG167" s="51">
        <f t="shared" si="20"/>
        <v>159</v>
      </c>
      <c r="AH167" s="52" t="s">
        <v>301</v>
      </c>
      <c r="AI167" s="27">
        <v>395480</v>
      </c>
      <c r="AJ167" s="27">
        <v>5875</v>
      </c>
      <c r="AK167" s="27">
        <v>235192</v>
      </c>
      <c r="AL167" s="27">
        <v>10453</v>
      </c>
      <c r="AM167" s="82">
        <v>155</v>
      </c>
      <c r="AN167" s="27">
        <v>4828389</v>
      </c>
      <c r="AO167" s="27">
        <v>127626</v>
      </c>
      <c r="AP167" s="27">
        <v>37832373</v>
      </c>
    </row>
    <row r="168" spans="2:42" x14ac:dyDescent="0.25">
      <c r="B168" s="58">
        <f t="shared" si="21"/>
        <v>12060</v>
      </c>
      <c r="C168" s="51">
        <v>160</v>
      </c>
      <c r="D168" s="25" t="s">
        <v>143</v>
      </c>
      <c r="E168" s="27">
        <v>12060</v>
      </c>
      <c r="AG168" s="51">
        <f t="shared" si="20"/>
        <v>160</v>
      </c>
      <c r="AH168" s="52" t="s">
        <v>294</v>
      </c>
      <c r="AI168" s="27">
        <v>146847</v>
      </c>
      <c r="AJ168" s="27">
        <v>2590</v>
      </c>
      <c r="AK168" s="27">
        <v>60963</v>
      </c>
      <c r="AL168" s="27">
        <v>14416</v>
      </c>
      <c r="AM168" s="82">
        <v>254</v>
      </c>
      <c r="AN168" s="27">
        <v>3453094</v>
      </c>
      <c r="AO168" s="27">
        <v>338988</v>
      </c>
      <c r="AP168" s="27">
        <v>10186476</v>
      </c>
    </row>
    <row r="169" spans="2:42" x14ac:dyDescent="0.25">
      <c r="B169" s="58">
        <f t="shared" si="21"/>
        <v>12036</v>
      </c>
      <c r="C169" s="51">
        <v>161</v>
      </c>
      <c r="D169" s="25" t="s">
        <v>159</v>
      </c>
      <c r="E169" s="27">
        <v>12036</v>
      </c>
      <c r="AG169" s="51">
        <f t="shared" si="20"/>
        <v>161</v>
      </c>
      <c r="AH169" s="84" t="s">
        <v>289</v>
      </c>
      <c r="AI169" s="27">
        <v>132917</v>
      </c>
      <c r="AJ169" s="27">
        <v>232</v>
      </c>
      <c r="AK169" s="27">
        <v>2689</v>
      </c>
      <c r="AL169" s="27">
        <v>47338</v>
      </c>
      <c r="AM169" s="82">
        <v>83</v>
      </c>
      <c r="AN169" s="27">
        <v>984312</v>
      </c>
      <c r="AO169" s="27">
        <v>350563</v>
      </c>
      <c r="AP169" s="27">
        <v>2807805</v>
      </c>
    </row>
    <row r="170" spans="2:42" x14ac:dyDescent="0.25">
      <c r="B170" s="58">
        <f t="shared" si="21"/>
        <v>12027</v>
      </c>
      <c r="C170" s="51">
        <v>162</v>
      </c>
      <c r="D170" s="25" t="s">
        <v>509</v>
      </c>
      <c r="E170" s="27">
        <v>12027</v>
      </c>
      <c r="AG170" s="51">
        <f t="shared" si="20"/>
        <v>162</v>
      </c>
      <c r="AH170" s="52" t="s">
        <v>399</v>
      </c>
      <c r="AI170" s="27">
        <v>5898</v>
      </c>
      <c r="AJ170" s="27">
        <v>26</v>
      </c>
      <c r="AK170" s="27">
        <v>988</v>
      </c>
      <c r="AL170" s="27">
        <v>6572</v>
      </c>
      <c r="AM170" s="82">
        <v>29</v>
      </c>
      <c r="AN170" s="27">
        <v>35419</v>
      </c>
      <c r="AO170" s="27">
        <v>39465</v>
      </c>
      <c r="AP170" s="27">
        <v>897486</v>
      </c>
    </row>
    <row r="171" spans="2:42" x14ac:dyDescent="0.25">
      <c r="B171" s="58">
        <f t="shared" si="21"/>
        <v>11912</v>
      </c>
      <c r="C171" s="51">
        <v>163</v>
      </c>
      <c r="D171" s="25" t="s">
        <v>513</v>
      </c>
      <c r="E171" s="27">
        <v>11912</v>
      </c>
      <c r="AG171" s="51">
        <f t="shared" si="20"/>
        <v>163</v>
      </c>
      <c r="AH171" s="52" t="s">
        <v>305</v>
      </c>
      <c r="AI171" s="27">
        <v>250704</v>
      </c>
      <c r="AJ171" s="27">
        <v>7153</v>
      </c>
      <c r="AK171" s="27">
        <v>66190</v>
      </c>
      <c r="AL171" s="27">
        <v>13062</v>
      </c>
      <c r="AM171" s="82">
        <v>373</v>
      </c>
      <c r="AN171" s="27">
        <v>3274870</v>
      </c>
      <c r="AO171" s="27">
        <v>170625</v>
      </c>
      <c r="AP171" s="27">
        <v>19193336</v>
      </c>
    </row>
    <row r="172" spans="2:42" x14ac:dyDescent="0.25">
      <c r="B172" s="58">
        <f t="shared" si="21"/>
        <v>11888</v>
      </c>
      <c r="C172" s="51">
        <v>164</v>
      </c>
      <c r="D172" s="25" t="s">
        <v>539</v>
      </c>
      <c r="E172" s="27">
        <v>11888</v>
      </c>
      <c r="AG172" s="51">
        <f t="shared" si="20"/>
        <v>164</v>
      </c>
      <c r="AH172" s="52" t="s">
        <v>270</v>
      </c>
      <c r="AI172" s="27">
        <v>1673686</v>
      </c>
      <c r="AJ172" s="27">
        <v>28828</v>
      </c>
      <c r="AK172" s="27">
        <v>393494</v>
      </c>
      <c r="AL172" s="27">
        <v>11467</v>
      </c>
      <c r="AM172" s="82">
        <v>198</v>
      </c>
      <c r="AN172" s="27">
        <v>61954566</v>
      </c>
      <c r="AO172" s="27">
        <v>424475</v>
      </c>
      <c r="AP172" s="27">
        <v>145955918</v>
      </c>
    </row>
    <row r="173" spans="2:42" x14ac:dyDescent="0.25">
      <c r="B173" s="58">
        <f t="shared" si="21"/>
        <v>11832</v>
      </c>
      <c r="C173" s="51">
        <v>165</v>
      </c>
      <c r="D173" s="25" t="s">
        <v>572</v>
      </c>
      <c r="E173" s="27">
        <v>11832</v>
      </c>
      <c r="AG173" s="51">
        <f t="shared" si="20"/>
        <v>165</v>
      </c>
      <c r="AH173" s="52" t="s">
        <v>411</v>
      </c>
      <c r="AI173" s="27">
        <v>5155</v>
      </c>
      <c r="AJ173" s="27">
        <v>35</v>
      </c>
      <c r="AK173" s="27">
        <v>198</v>
      </c>
      <c r="AL173" s="27">
        <v>395</v>
      </c>
      <c r="AM173" s="82">
        <v>3</v>
      </c>
      <c r="AN173" s="27">
        <v>560287</v>
      </c>
      <c r="AO173" s="27">
        <v>42904</v>
      </c>
      <c r="AP173" s="27">
        <v>13058977</v>
      </c>
    </row>
    <row r="174" spans="2:42" x14ac:dyDescent="0.25">
      <c r="B174" s="58">
        <f t="shared" si="21"/>
        <v>11817</v>
      </c>
      <c r="C174" s="51">
        <v>166</v>
      </c>
      <c r="D174" s="25" t="s">
        <v>547</v>
      </c>
      <c r="E174" s="27">
        <v>11817</v>
      </c>
      <c r="AG174" s="51">
        <f t="shared" si="20"/>
        <v>166</v>
      </c>
      <c r="AH174" s="52" t="s">
        <v>313</v>
      </c>
      <c r="AI174" s="27">
        <v>26807</v>
      </c>
      <c r="AJ174" s="27">
        <v>472</v>
      </c>
      <c r="AK174" s="27">
        <v>1825</v>
      </c>
      <c r="AL174" s="27">
        <v>523</v>
      </c>
      <c r="AM174" s="82">
        <v>9</v>
      </c>
      <c r="AN174" s="27">
        <v>2649859</v>
      </c>
      <c r="AO174" s="27">
        <v>51670</v>
      </c>
      <c r="AP174" s="27">
        <v>51284306</v>
      </c>
    </row>
    <row r="175" spans="2:42" x14ac:dyDescent="0.25">
      <c r="B175" s="58">
        <f t="shared" si="21"/>
        <v>11800</v>
      </c>
      <c r="C175" s="51">
        <v>167</v>
      </c>
      <c r="D175" s="25" t="s">
        <v>584</v>
      </c>
      <c r="E175" s="27">
        <v>11800</v>
      </c>
      <c r="AG175" s="51">
        <f t="shared" si="20"/>
        <v>167</v>
      </c>
      <c r="AH175" s="84" t="s">
        <v>466</v>
      </c>
      <c r="AI175" s="27">
        <v>19</v>
      </c>
      <c r="AJ175" s="27"/>
      <c r="AK175" s="27">
        <v>0</v>
      </c>
      <c r="AL175" s="27">
        <v>356</v>
      </c>
      <c r="AM175" s="82"/>
      <c r="AN175" s="27">
        <v>3138</v>
      </c>
      <c r="AO175" s="27">
        <v>58844</v>
      </c>
      <c r="AP175" s="27">
        <v>53327</v>
      </c>
    </row>
    <row r="176" spans="2:42" x14ac:dyDescent="0.25">
      <c r="B176" s="58">
        <f t="shared" si="21"/>
        <v>11681</v>
      </c>
      <c r="C176" s="51">
        <v>168</v>
      </c>
      <c r="D176" s="25" t="s">
        <v>108</v>
      </c>
      <c r="E176" s="27">
        <v>11681</v>
      </c>
      <c r="AG176" s="51">
        <f t="shared" si="20"/>
        <v>168</v>
      </c>
      <c r="AH176" s="52" t="s">
        <v>462</v>
      </c>
      <c r="AI176" s="27">
        <v>84</v>
      </c>
      <c r="AJ176" s="27"/>
      <c r="AK176" s="27">
        <v>56</v>
      </c>
      <c r="AL176" s="27">
        <v>457</v>
      </c>
      <c r="AM176" s="82"/>
      <c r="AN176" s="27">
        <v>10951</v>
      </c>
      <c r="AO176" s="27">
        <v>59544</v>
      </c>
      <c r="AP176" s="27">
        <v>183913</v>
      </c>
    </row>
    <row r="177" spans="2:42" x14ac:dyDescent="0.25">
      <c r="B177" s="58">
        <f t="shared" si="21"/>
        <v>11515</v>
      </c>
      <c r="C177" s="51">
        <v>169</v>
      </c>
      <c r="D177" s="25" t="s">
        <v>581</v>
      </c>
      <c r="E177" s="27">
        <v>11515</v>
      </c>
      <c r="AG177" s="51">
        <f t="shared" si="20"/>
        <v>169</v>
      </c>
      <c r="AH177" s="84" t="s">
        <v>448</v>
      </c>
      <c r="AI177" s="27">
        <v>566</v>
      </c>
      <c r="AJ177" s="27">
        <v>9</v>
      </c>
      <c r="AK177" s="27">
        <v>69</v>
      </c>
      <c r="AL177" s="27">
        <v>14555</v>
      </c>
      <c r="AM177" s="82">
        <v>231</v>
      </c>
      <c r="AN177" s="27">
        <v>6072</v>
      </c>
      <c r="AO177" s="27">
        <v>156141</v>
      </c>
      <c r="AP177" s="27">
        <v>38888</v>
      </c>
    </row>
    <row r="178" spans="2:42" x14ac:dyDescent="0.25">
      <c r="B178" s="58">
        <f t="shared" si="21"/>
        <v>11451</v>
      </c>
      <c r="C178" s="51">
        <v>170</v>
      </c>
      <c r="D178" s="25" t="s">
        <v>130</v>
      </c>
      <c r="E178" s="27">
        <v>11451</v>
      </c>
      <c r="AG178" s="51">
        <f t="shared" si="20"/>
        <v>170</v>
      </c>
      <c r="AH178" s="52" t="s">
        <v>482</v>
      </c>
      <c r="AI178" s="27">
        <v>16</v>
      </c>
      <c r="AJ178" s="27"/>
      <c r="AK178" s="27">
        <v>4</v>
      </c>
      <c r="AL178" s="27">
        <v>2766</v>
      </c>
      <c r="AM178" s="82"/>
      <c r="AN178" s="27">
        <v>2519</v>
      </c>
      <c r="AO178" s="27">
        <v>435512</v>
      </c>
      <c r="AP178" s="27">
        <v>5784</v>
      </c>
    </row>
    <row r="179" spans="2:42" x14ac:dyDescent="0.25">
      <c r="B179" s="58">
        <f t="shared" si="21"/>
        <v>11396</v>
      </c>
      <c r="C179" s="51">
        <v>171</v>
      </c>
      <c r="D179" s="25" t="s">
        <v>588</v>
      </c>
      <c r="E179" s="27">
        <v>11396</v>
      </c>
      <c r="AG179" s="51">
        <f t="shared" si="20"/>
        <v>171</v>
      </c>
      <c r="AH179" s="52" t="s">
        <v>389</v>
      </c>
      <c r="AI179" s="27">
        <v>928</v>
      </c>
      <c r="AJ179" s="27">
        <v>42</v>
      </c>
      <c r="AK179" s="27">
        <v>165</v>
      </c>
      <c r="AL179" s="27">
        <v>27330</v>
      </c>
      <c r="AM179" s="82">
        <v>1237</v>
      </c>
      <c r="AN179" s="27">
        <v>10165</v>
      </c>
      <c r="AO179" s="27">
        <v>299367</v>
      </c>
      <c r="AP179" s="27">
        <v>33955</v>
      </c>
    </row>
    <row r="180" spans="2:42" x14ac:dyDescent="0.25">
      <c r="B180" s="58">
        <f t="shared" si="21"/>
        <v>11147</v>
      </c>
      <c r="C180" s="51">
        <v>172</v>
      </c>
      <c r="D180" s="25" t="s">
        <v>534</v>
      </c>
      <c r="E180" s="27">
        <v>11147</v>
      </c>
      <c r="AG180" s="51">
        <f t="shared" si="20"/>
        <v>172</v>
      </c>
      <c r="AH180" s="52" t="s">
        <v>413</v>
      </c>
      <c r="AI180" s="27">
        <v>949</v>
      </c>
      <c r="AJ180" s="27">
        <v>16</v>
      </c>
      <c r="AK180" s="27">
        <v>29</v>
      </c>
      <c r="AL180" s="27">
        <v>4303</v>
      </c>
      <c r="AM180" s="82">
        <v>73</v>
      </c>
      <c r="AN180" s="27">
        <v>6349</v>
      </c>
      <c r="AO180" s="27">
        <v>28791</v>
      </c>
      <c r="AP180" s="27">
        <v>220524</v>
      </c>
    </row>
    <row r="181" spans="2:42" x14ac:dyDescent="0.25">
      <c r="B181" s="58">
        <f t="shared" si="21"/>
        <v>10998</v>
      </c>
      <c r="C181" s="51">
        <v>173</v>
      </c>
      <c r="D181" s="25" t="s">
        <v>548</v>
      </c>
      <c r="E181" s="27">
        <v>10998</v>
      </c>
      <c r="AG181" s="51">
        <f t="shared" si="20"/>
        <v>173</v>
      </c>
      <c r="AH181" s="52" t="s">
        <v>283</v>
      </c>
      <c r="AI181" s="27">
        <v>348037</v>
      </c>
      <c r="AJ181" s="27">
        <v>5437</v>
      </c>
      <c r="AK181" s="27">
        <v>7928</v>
      </c>
      <c r="AL181" s="27">
        <v>9945</v>
      </c>
      <c r="AM181" s="82">
        <v>155</v>
      </c>
      <c r="AN181" s="27">
        <v>8151353</v>
      </c>
      <c r="AO181" s="27">
        <v>232920</v>
      </c>
      <c r="AP181" s="27">
        <v>34996366</v>
      </c>
    </row>
    <row r="182" spans="2:42" x14ac:dyDescent="0.25">
      <c r="B182" s="58">
        <f t="shared" si="21"/>
        <v>10933</v>
      </c>
      <c r="C182" s="51">
        <v>174</v>
      </c>
      <c r="D182" s="25" t="s">
        <v>569</v>
      </c>
      <c r="E182" s="27">
        <v>10933</v>
      </c>
      <c r="AG182" s="51">
        <f t="shared" si="20"/>
        <v>174</v>
      </c>
      <c r="AH182" s="52" t="s">
        <v>344</v>
      </c>
      <c r="AI182" s="27">
        <v>15637</v>
      </c>
      <c r="AJ182" s="27">
        <v>325</v>
      </c>
      <c r="AK182" s="27">
        <v>253</v>
      </c>
      <c r="AL182" s="27">
        <v>926</v>
      </c>
      <c r="AM182" s="82">
        <v>19</v>
      </c>
      <c r="AN182" s="27">
        <v>209207</v>
      </c>
      <c r="AO182" s="27">
        <v>12386</v>
      </c>
      <c r="AP182" s="27">
        <v>16890331</v>
      </c>
    </row>
    <row r="183" spans="2:42" x14ac:dyDescent="0.25">
      <c r="B183" s="58">
        <f t="shared" si="21"/>
        <v>10872</v>
      </c>
      <c r="C183" s="51">
        <v>175</v>
      </c>
      <c r="D183" s="25" t="s">
        <v>577</v>
      </c>
      <c r="E183" s="27">
        <v>10872</v>
      </c>
      <c r="AG183" s="51">
        <f t="shared" si="20"/>
        <v>175</v>
      </c>
      <c r="AH183" s="52" t="s">
        <v>314</v>
      </c>
      <c r="AI183" s="27">
        <v>49205</v>
      </c>
      <c r="AJ183" s="27">
        <v>833</v>
      </c>
      <c r="AK183" s="27">
        <v>16836</v>
      </c>
      <c r="AL183" s="27">
        <v>5639</v>
      </c>
      <c r="AM183" s="82">
        <v>95</v>
      </c>
      <c r="AN183" s="27">
        <v>1352657</v>
      </c>
      <c r="AO183" s="27">
        <v>155028</v>
      </c>
      <c r="AP183" s="27">
        <v>8725243</v>
      </c>
    </row>
    <row r="184" spans="2:42" x14ac:dyDescent="0.25">
      <c r="B184" s="58">
        <f t="shared" si="21"/>
        <v>10871</v>
      </c>
      <c r="C184" s="51">
        <v>176</v>
      </c>
      <c r="D184" s="25" t="s">
        <v>182</v>
      </c>
      <c r="E184" s="27">
        <v>10871</v>
      </c>
      <c r="AG184" s="51">
        <f t="shared" si="20"/>
        <v>176</v>
      </c>
      <c r="AH184" s="52" t="s">
        <v>473</v>
      </c>
      <c r="AI184" s="27">
        <v>153</v>
      </c>
      <c r="AJ184" s="27"/>
      <c r="AK184" s="27">
        <v>4</v>
      </c>
      <c r="AL184" s="27">
        <v>1552</v>
      </c>
      <c r="AM184" s="82"/>
      <c r="AN184" s="27">
        <v>5200</v>
      </c>
      <c r="AO184" s="27">
        <v>52763</v>
      </c>
      <c r="AP184" s="27">
        <v>98554</v>
      </c>
    </row>
    <row r="185" spans="2:42" x14ac:dyDescent="0.25">
      <c r="B185" s="58">
        <f t="shared" si="21"/>
        <v>10824</v>
      </c>
      <c r="C185" s="51">
        <v>177</v>
      </c>
      <c r="D185" s="25" t="s">
        <v>573</v>
      </c>
      <c r="E185" s="27">
        <v>10824</v>
      </c>
      <c r="AG185" s="51">
        <f t="shared" si="20"/>
        <v>177</v>
      </c>
      <c r="AH185" s="52" t="s">
        <v>392</v>
      </c>
      <c r="AI185" s="27">
        <v>2366</v>
      </c>
      <c r="AJ185" s="27">
        <v>74</v>
      </c>
      <c r="AK185" s="27">
        <v>490</v>
      </c>
      <c r="AL185" s="27">
        <v>295</v>
      </c>
      <c r="AM185" s="82">
        <v>9</v>
      </c>
      <c r="AN185" s="27"/>
      <c r="AO185" s="27"/>
      <c r="AP185" s="27">
        <v>8031246</v>
      </c>
    </row>
    <row r="186" spans="2:42" x14ac:dyDescent="0.25">
      <c r="B186" s="58">
        <f t="shared" si="21"/>
        <v>10787</v>
      </c>
      <c r="C186" s="51">
        <v>178</v>
      </c>
      <c r="D186" s="25" t="s">
        <v>583</v>
      </c>
      <c r="E186" s="27">
        <v>10787</v>
      </c>
      <c r="AG186" s="51">
        <f t="shared" si="20"/>
        <v>178</v>
      </c>
      <c r="AH186" s="84" t="s">
        <v>295</v>
      </c>
      <c r="AI186" s="27">
        <v>58026</v>
      </c>
      <c r="AJ186" s="27">
        <v>28</v>
      </c>
      <c r="AK186" s="27">
        <v>74</v>
      </c>
      <c r="AL186" s="27">
        <v>9892</v>
      </c>
      <c r="AM186" s="82">
        <v>5</v>
      </c>
      <c r="AN186" s="27">
        <v>3680000</v>
      </c>
      <c r="AO186" s="27">
        <v>627346</v>
      </c>
      <c r="AP186" s="27">
        <v>5865980</v>
      </c>
    </row>
    <row r="187" spans="2:42" x14ac:dyDescent="0.25">
      <c r="B187" s="58">
        <f t="shared" si="21"/>
        <v>10777</v>
      </c>
      <c r="C187" s="51">
        <v>179</v>
      </c>
      <c r="D187" s="25" t="s">
        <v>578</v>
      </c>
      <c r="E187" s="27">
        <v>10777</v>
      </c>
      <c r="AG187" s="51">
        <f t="shared" si="20"/>
        <v>179</v>
      </c>
      <c r="AH187" s="52" t="s">
        <v>439</v>
      </c>
      <c r="AI187" s="27">
        <v>844</v>
      </c>
      <c r="AJ187" s="27">
        <v>22</v>
      </c>
      <c r="AK187" s="27">
        <v>62</v>
      </c>
      <c r="AL187" s="27">
        <v>19609</v>
      </c>
      <c r="AM187" s="82">
        <v>511</v>
      </c>
      <c r="AN187" s="27">
        <v>6843</v>
      </c>
      <c r="AO187" s="27">
        <v>158988</v>
      </c>
      <c r="AP187" s="27">
        <v>43041</v>
      </c>
    </row>
    <row r="188" spans="2:42" x14ac:dyDescent="0.25">
      <c r="B188" s="58">
        <f t="shared" si="21"/>
        <v>10760</v>
      </c>
      <c r="C188" s="51">
        <v>180</v>
      </c>
      <c r="D188" s="25" t="s">
        <v>506</v>
      </c>
      <c r="E188" s="27">
        <v>10760</v>
      </c>
      <c r="AG188" s="51">
        <f t="shared" si="20"/>
        <v>180</v>
      </c>
      <c r="AH188" s="52" t="s">
        <v>362</v>
      </c>
      <c r="AI188" s="27">
        <v>61829</v>
      </c>
      <c r="AJ188" s="27">
        <v>219</v>
      </c>
      <c r="AK188" s="27">
        <v>48598</v>
      </c>
      <c r="AL188" s="27">
        <v>11323</v>
      </c>
      <c r="AM188" s="82">
        <v>40</v>
      </c>
      <c r="AN188" s="27">
        <v>813244</v>
      </c>
      <c r="AO188" s="27">
        <v>148931</v>
      </c>
      <c r="AP188" s="27">
        <v>5460549</v>
      </c>
    </row>
    <row r="189" spans="2:42" x14ac:dyDescent="0.25">
      <c r="B189" s="58">
        <f t="shared" si="21"/>
        <v>10760</v>
      </c>
      <c r="C189" s="51">
        <v>181</v>
      </c>
      <c r="D189" s="25" t="s">
        <v>575</v>
      </c>
      <c r="E189" s="27">
        <v>10760</v>
      </c>
      <c r="AG189" s="51">
        <f t="shared" si="20"/>
        <v>181</v>
      </c>
      <c r="AH189" s="84" t="s">
        <v>364</v>
      </c>
      <c r="AI189" s="27">
        <v>36206</v>
      </c>
      <c r="AJ189" s="27">
        <v>388</v>
      </c>
      <c r="AK189" s="27">
        <v>22521</v>
      </c>
      <c r="AL189" s="27">
        <v>17415</v>
      </c>
      <c r="AM189" s="82">
        <v>187</v>
      </c>
      <c r="AN189" s="27">
        <v>371029</v>
      </c>
      <c r="AO189" s="27">
        <v>178462</v>
      </c>
      <c r="AP189" s="27">
        <v>2079036</v>
      </c>
    </row>
    <row r="190" spans="2:42" x14ac:dyDescent="0.25">
      <c r="B190" s="58">
        <f t="shared" si="21"/>
        <v>10616</v>
      </c>
      <c r="C190" s="51">
        <v>182</v>
      </c>
      <c r="D190" s="25" t="s">
        <v>117</v>
      </c>
      <c r="E190" s="27">
        <v>10616</v>
      </c>
      <c r="AG190" s="51">
        <f t="shared" si="20"/>
        <v>182</v>
      </c>
      <c r="AH190" s="52" t="s">
        <v>580</v>
      </c>
      <c r="AI190" s="27">
        <v>13</v>
      </c>
      <c r="AJ190" s="27"/>
      <c r="AK190" s="27">
        <v>9</v>
      </c>
      <c r="AL190" s="27">
        <v>19</v>
      </c>
      <c r="AM190" s="82"/>
      <c r="AN190" s="27">
        <v>115</v>
      </c>
      <c r="AO190" s="27">
        <v>166</v>
      </c>
      <c r="AP190" s="27">
        <v>692487</v>
      </c>
    </row>
    <row r="191" spans="2:42" x14ac:dyDescent="0.25">
      <c r="B191" s="58">
        <f t="shared" si="21"/>
        <v>10585</v>
      </c>
      <c r="C191" s="51">
        <v>183</v>
      </c>
      <c r="D191" s="25" t="s">
        <v>128</v>
      </c>
      <c r="E191" s="27">
        <v>10585</v>
      </c>
      <c r="AG191" s="51">
        <f t="shared" si="20"/>
        <v>183</v>
      </c>
      <c r="AH191" s="52" t="s">
        <v>358</v>
      </c>
      <c r="AI191" s="27">
        <v>3941</v>
      </c>
      <c r="AJ191" s="27">
        <v>104</v>
      </c>
      <c r="AK191" s="27">
        <v>652</v>
      </c>
      <c r="AL191" s="27">
        <v>246</v>
      </c>
      <c r="AM191" s="82">
        <v>6</v>
      </c>
      <c r="AN191" s="27"/>
      <c r="AO191" s="27"/>
      <c r="AP191" s="27">
        <v>16040033</v>
      </c>
    </row>
    <row r="192" spans="2:42" x14ac:dyDescent="0.25">
      <c r="B192" s="58">
        <f t="shared" si="21"/>
        <v>10512</v>
      </c>
      <c r="C192" s="51">
        <v>184</v>
      </c>
      <c r="D192" s="25" t="s">
        <v>527</v>
      </c>
      <c r="E192" s="27">
        <v>10512</v>
      </c>
      <c r="AG192" s="51">
        <f t="shared" si="20"/>
        <v>184</v>
      </c>
      <c r="AH192" s="52" t="s">
        <v>302</v>
      </c>
      <c r="AI192" s="27">
        <v>727595</v>
      </c>
      <c r="AJ192" s="27">
        <v>19465</v>
      </c>
      <c r="AK192" s="27">
        <v>50630</v>
      </c>
      <c r="AL192" s="27">
        <v>12216</v>
      </c>
      <c r="AM192" s="82">
        <v>327</v>
      </c>
      <c r="AN192" s="27">
        <v>4852918</v>
      </c>
      <c r="AO192" s="27">
        <v>81478</v>
      </c>
      <c r="AP192" s="27">
        <v>59561343</v>
      </c>
    </row>
    <row r="193" spans="2:42" x14ac:dyDescent="0.25">
      <c r="B193" s="58">
        <f t="shared" si="21"/>
        <v>10505</v>
      </c>
      <c r="C193" s="51">
        <v>185</v>
      </c>
      <c r="D193" s="25" t="s">
        <v>589</v>
      </c>
      <c r="E193" s="27">
        <v>10505</v>
      </c>
      <c r="AG193" s="51">
        <f t="shared" si="20"/>
        <v>185</v>
      </c>
      <c r="AH193" s="52" t="s">
        <v>397</v>
      </c>
      <c r="AI193" s="27">
        <v>2926</v>
      </c>
      <c r="AJ193" s="27">
        <v>59</v>
      </c>
      <c r="AK193" s="27">
        <v>1577</v>
      </c>
      <c r="AL193" s="27">
        <v>260</v>
      </c>
      <c r="AM193" s="82">
        <v>5</v>
      </c>
      <c r="AN193" s="27">
        <v>12044</v>
      </c>
      <c r="AO193" s="27">
        <v>1072</v>
      </c>
      <c r="AP193" s="27">
        <v>11238116</v>
      </c>
    </row>
    <row r="194" spans="2:42" x14ac:dyDescent="0.25">
      <c r="B194" s="58">
        <f t="shared" si="21"/>
        <v>10504</v>
      </c>
      <c r="C194" s="51">
        <v>186</v>
      </c>
      <c r="D194" s="25" t="s">
        <v>546</v>
      </c>
      <c r="E194" s="27">
        <v>10504</v>
      </c>
      <c r="AG194" s="51">
        <f t="shared" si="20"/>
        <v>186</v>
      </c>
      <c r="AH194" s="52" t="s">
        <v>272</v>
      </c>
      <c r="AI194" s="27">
        <v>1313087</v>
      </c>
      <c r="AJ194" s="27">
        <v>36257</v>
      </c>
      <c r="AK194" s="27" t="s">
        <v>607</v>
      </c>
      <c r="AL194" s="27">
        <v>28081</v>
      </c>
      <c r="AM194" s="82">
        <v>775</v>
      </c>
      <c r="AN194" s="27">
        <v>18072174</v>
      </c>
      <c r="AO194" s="27">
        <v>386480</v>
      </c>
      <c r="AP194" s="27">
        <v>46760988</v>
      </c>
    </row>
    <row r="195" spans="2:42" x14ac:dyDescent="0.25">
      <c r="B195" s="58">
        <f t="shared" si="21"/>
        <v>10425</v>
      </c>
      <c r="C195" s="51">
        <v>187</v>
      </c>
      <c r="D195" s="25" t="s">
        <v>122</v>
      </c>
      <c r="E195" s="27">
        <v>10425</v>
      </c>
      <c r="AG195" s="51">
        <f t="shared" si="20"/>
        <v>187</v>
      </c>
      <c r="AH195" s="52" t="s">
        <v>370</v>
      </c>
      <c r="AI195" s="27">
        <v>11335</v>
      </c>
      <c r="AJ195" s="27">
        <v>21</v>
      </c>
      <c r="AK195" s="27">
        <v>6065</v>
      </c>
      <c r="AL195" s="27">
        <v>529</v>
      </c>
      <c r="AM195" s="82">
        <v>1</v>
      </c>
      <c r="AN195" s="27">
        <v>524448</v>
      </c>
      <c r="AO195" s="27">
        <v>24457</v>
      </c>
      <c r="AP195" s="27">
        <v>21443899</v>
      </c>
    </row>
    <row r="196" spans="2:42" x14ac:dyDescent="0.25">
      <c r="B196" s="58">
        <f t="shared" si="21"/>
        <v>10370</v>
      </c>
      <c r="C196" s="51">
        <v>188</v>
      </c>
      <c r="D196" s="25" t="s">
        <v>140</v>
      </c>
      <c r="E196" s="27">
        <v>10370</v>
      </c>
      <c r="AG196" s="51">
        <f t="shared" si="20"/>
        <v>188</v>
      </c>
      <c r="AH196" s="52" t="s">
        <v>478</v>
      </c>
      <c r="AI196" s="27">
        <v>83</v>
      </c>
      <c r="AJ196" s="27"/>
      <c r="AK196" s="27">
        <v>16</v>
      </c>
      <c r="AL196" s="27">
        <v>8395</v>
      </c>
      <c r="AM196" s="82"/>
      <c r="AN196" s="27">
        <v>3526</v>
      </c>
      <c r="AO196" s="27">
        <v>356630</v>
      </c>
      <c r="AP196" s="27">
        <v>9887</v>
      </c>
    </row>
    <row r="197" spans="2:42" x14ac:dyDescent="0.25">
      <c r="B197" s="58">
        <f t="shared" si="21"/>
        <v>10316</v>
      </c>
      <c r="C197" s="51">
        <v>189</v>
      </c>
      <c r="D197" s="25" t="s">
        <v>558</v>
      </c>
      <c r="E197" s="27">
        <v>10316</v>
      </c>
      <c r="AG197" s="51">
        <f t="shared" si="20"/>
        <v>189</v>
      </c>
      <c r="AH197" s="84" t="s">
        <v>463</v>
      </c>
      <c r="AI197" s="27">
        <v>75</v>
      </c>
      <c r="AJ197" s="27"/>
      <c r="AK197" s="27">
        <v>4</v>
      </c>
      <c r="AL197" s="27">
        <v>675</v>
      </c>
      <c r="AM197" s="82"/>
      <c r="AN197" s="27">
        <v>7213</v>
      </c>
      <c r="AO197" s="27">
        <v>64947</v>
      </c>
      <c r="AP197" s="27">
        <v>111060</v>
      </c>
    </row>
    <row r="198" spans="2:42" x14ac:dyDescent="0.25">
      <c r="B198" s="58">
        <f t="shared" si="21"/>
        <v>10246</v>
      </c>
      <c r="C198" s="51">
        <v>190</v>
      </c>
      <c r="D198" s="25" t="s">
        <v>595</v>
      </c>
      <c r="E198" s="27">
        <v>10246</v>
      </c>
      <c r="AG198" s="51">
        <f t="shared" si="20"/>
        <v>190</v>
      </c>
      <c r="AH198" s="52" t="s">
        <v>339</v>
      </c>
      <c r="AI198" s="27">
        <v>13866</v>
      </c>
      <c r="AJ198" s="27">
        <v>837</v>
      </c>
      <c r="AK198" s="27">
        <v>6265</v>
      </c>
      <c r="AL198" s="27">
        <v>314</v>
      </c>
      <c r="AM198" s="82">
        <v>19</v>
      </c>
      <c r="AN198" s="27"/>
      <c r="AO198" s="27"/>
      <c r="AP198" s="27">
        <v>44190350</v>
      </c>
    </row>
    <row r="199" spans="2:42" x14ac:dyDescent="0.25">
      <c r="B199" s="58">
        <f t="shared" si="21"/>
        <v>10160</v>
      </c>
      <c r="C199" s="51">
        <v>191</v>
      </c>
      <c r="D199" s="25" t="s">
        <v>597</v>
      </c>
      <c r="E199" s="27">
        <v>10160</v>
      </c>
      <c r="AG199" s="51">
        <f t="shared" si="20"/>
        <v>191</v>
      </c>
      <c r="AH199" s="52" t="s">
        <v>471</v>
      </c>
      <c r="AI199" s="27">
        <v>5212</v>
      </c>
      <c r="AJ199" s="27">
        <v>111</v>
      </c>
      <c r="AK199" s="27">
        <v>19</v>
      </c>
      <c r="AL199" s="27">
        <v>8858</v>
      </c>
      <c r="AM199" s="82">
        <v>189</v>
      </c>
      <c r="AN199" s="27">
        <v>19031</v>
      </c>
      <c r="AO199" s="27">
        <v>32343</v>
      </c>
      <c r="AP199" s="27">
        <v>588416</v>
      </c>
    </row>
    <row r="200" spans="2:42" x14ac:dyDescent="0.25">
      <c r="B200" s="58">
        <f t="shared" si="21"/>
        <v>10090</v>
      </c>
      <c r="C200" s="51">
        <v>192</v>
      </c>
      <c r="D200" s="25" t="s">
        <v>590</v>
      </c>
      <c r="E200" s="27">
        <v>10090</v>
      </c>
      <c r="AG200" s="51">
        <f t="shared" si="20"/>
        <v>192</v>
      </c>
      <c r="AH200" s="52" t="s">
        <v>292</v>
      </c>
      <c r="AI200" s="27">
        <v>124355</v>
      </c>
      <c r="AJ200" s="27">
        <v>5938</v>
      </c>
      <c r="AK200" s="27" t="s">
        <v>607</v>
      </c>
      <c r="AL200" s="27">
        <v>12287</v>
      </c>
      <c r="AM200" s="82">
        <v>587</v>
      </c>
      <c r="AN200" s="27">
        <v>2242469</v>
      </c>
      <c r="AO200" s="27">
        <v>221572</v>
      </c>
      <c r="AP200" s="27">
        <v>10120710</v>
      </c>
    </row>
    <row r="201" spans="2:42" x14ac:dyDescent="0.25">
      <c r="B201" s="58">
        <f t="shared" si="21"/>
        <v>10035</v>
      </c>
      <c r="C201" s="51">
        <v>193</v>
      </c>
      <c r="D201" s="25" t="s">
        <v>586</v>
      </c>
      <c r="E201" s="27">
        <v>10035</v>
      </c>
      <c r="AG201" s="51">
        <f t="shared" ref="AG201:AG226" si="22">AG200+1</f>
        <v>193</v>
      </c>
      <c r="AH201" s="52" t="s">
        <v>293</v>
      </c>
      <c r="AI201" s="27">
        <v>176177</v>
      </c>
      <c r="AJ201" s="27">
        <v>2404</v>
      </c>
      <c r="AK201" s="27">
        <v>93373</v>
      </c>
      <c r="AL201" s="27">
        <v>20306</v>
      </c>
      <c r="AM201" s="82">
        <v>277</v>
      </c>
      <c r="AN201" s="27">
        <v>2022249</v>
      </c>
      <c r="AO201" s="27">
        <v>233081</v>
      </c>
      <c r="AP201" s="27">
        <v>8676148</v>
      </c>
    </row>
    <row r="202" spans="2:42" x14ac:dyDescent="0.25">
      <c r="B202" s="58">
        <f t="shared" ref="B202:B208" si="23">E202*1</f>
        <v>10033</v>
      </c>
      <c r="C202" s="51">
        <v>194</v>
      </c>
      <c r="D202" s="25" t="s">
        <v>166</v>
      </c>
      <c r="E202" s="27">
        <v>10033</v>
      </c>
      <c r="AG202" s="51">
        <f t="shared" si="22"/>
        <v>194</v>
      </c>
      <c r="AH202" s="84" t="s">
        <v>444</v>
      </c>
      <c r="AI202" s="27">
        <v>5843</v>
      </c>
      <c r="AJ202" s="27">
        <v>295</v>
      </c>
      <c r="AK202" s="27">
        <v>3487</v>
      </c>
      <c r="AL202" s="27">
        <v>331</v>
      </c>
      <c r="AM202" s="82">
        <v>17</v>
      </c>
      <c r="AN202" s="27"/>
      <c r="AO202" s="27"/>
      <c r="AP202" s="27">
        <v>17642114</v>
      </c>
    </row>
    <row r="203" spans="2:42" x14ac:dyDescent="0.25">
      <c r="B203" s="58">
        <f t="shared" si="23"/>
        <v>9992</v>
      </c>
      <c r="C203" s="51">
        <v>195</v>
      </c>
      <c r="D203" s="25" t="s">
        <v>260</v>
      </c>
      <c r="E203" s="27">
        <v>9992</v>
      </c>
      <c r="AG203" s="51">
        <f t="shared" si="22"/>
        <v>195</v>
      </c>
      <c r="AH203" s="84" t="s">
        <v>400</v>
      </c>
      <c r="AI203" s="27">
        <v>567</v>
      </c>
      <c r="AJ203" s="27">
        <v>7</v>
      </c>
      <c r="AK203" s="27">
        <v>39</v>
      </c>
      <c r="AL203" s="27">
        <v>24</v>
      </c>
      <c r="AM203" s="82">
        <v>0.3</v>
      </c>
      <c r="AN203" s="27">
        <v>102505</v>
      </c>
      <c r="AO203" s="27">
        <v>4301</v>
      </c>
      <c r="AP203" s="27">
        <v>23831532</v>
      </c>
    </row>
    <row r="204" spans="2:42" x14ac:dyDescent="0.25">
      <c r="B204" s="58">
        <f t="shared" si="23"/>
        <v>9966</v>
      </c>
      <c r="C204" s="51">
        <v>196</v>
      </c>
      <c r="D204" s="25" t="s">
        <v>540</v>
      </c>
      <c r="E204" s="27">
        <v>9966</v>
      </c>
      <c r="AG204" s="51">
        <f t="shared" si="22"/>
        <v>196</v>
      </c>
      <c r="AH204" s="52" t="s">
        <v>348</v>
      </c>
      <c r="AI204" s="27">
        <v>11096</v>
      </c>
      <c r="AJ204" s="27">
        <v>82</v>
      </c>
      <c r="AK204" s="27">
        <v>677</v>
      </c>
      <c r="AL204" s="27">
        <v>1155</v>
      </c>
      <c r="AM204" s="82">
        <v>9</v>
      </c>
      <c r="AN204" s="27"/>
      <c r="AO204" s="27"/>
      <c r="AP204" s="27">
        <v>9609100</v>
      </c>
    </row>
    <row r="205" spans="2:42" x14ac:dyDescent="0.25">
      <c r="B205" s="58">
        <f t="shared" si="23"/>
        <v>9965</v>
      </c>
      <c r="C205" s="51">
        <v>197</v>
      </c>
      <c r="D205" s="25" t="s">
        <v>594</v>
      </c>
      <c r="E205" s="27">
        <v>9965</v>
      </c>
      <c r="AG205" s="51">
        <f t="shared" si="22"/>
        <v>197</v>
      </c>
      <c r="AH205" s="25" t="s">
        <v>395</v>
      </c>
      <c r="AI205" s="27">
        <v>509</v>
      </c>
      <c r="AJ205" s="27">
        <v>21</v>
      </c>
      <c r="AK205" s="27">
        <v>305</v>
      </c>
      <c r="AL205" s="27">
        <v>8</v>
      </c>
      <c r="AM205" s="82">
        <v>0.3</v>
      </c>
      <c r="AN205" s="27"/>
      <c r="AO205" s="27"/>
      <c r="AP205" s="27">
        <v>60297105</v>
      </c>
    </row>
    <row r="206" spans="2:42" x14ac:dyDescent="0.25">
      <c r="B206" s="58">
        <f t="shared" si="23"/>
        <v>9866</v>
      </c>
      <c r="C206" s="51">
        <v>198</v>
      </c>
      <c r="D206" s="25" t="s">
        <v>570</v>
      </c>
      <c r="E206" s="27">
        <v>9866</v>
      </c>
      <c r="AG206" s="51">
        <f t="shared" si="22"/>
        <v>198</v>
      </c>
      <c r="AH206" s="84" t="s">
        <v>341</v>
      </c>
      <c r="AI206" s="27">
        <v>3797</v>
      </c>
      <c r="AJ206" s="27">
        <v>59</v>
      </c>
      <c r="AK206" s="27">
        <v>133</v>
      </c>
      <c r="AL206" s="27">
        <v>54</v>
      </c>
      <c r="AM206" s="82">
        <v>0.8</v>
      </c>
      <c r="AN206" s="27">
        <v>977854</v>
      </c>
      <c r="AO206" s="27">
        <v>13997</v>
      </c>
      <c r="AP206" s="27">
        <v>69859888</v>
      </c>
    </row>
    <row r="207" spans="2:42" x14ac:dyDescent="0.25">
      <c r="B207" s="58">
        <f t="shared" si="23"/>
        <v>9852</v>
      </c>
      <c r="C207" s="51">
        <v>199</v>
      </c>
      <c r="D207" s="25" t="s">
        <v>545</v>
      </c>
      <c r="E207" s="27">
        <v>9852</v>
      </c>
      <c r="AG207" s="51">
        <f t="shared" si="22"/>
        <v>199</v>
      </c>
      <c r="AH207" s="52" t="s">
        <v>454</v>
      </c>
      <c r="AI207" s="27">
        <v>30</v>
      </c>
      <c r="AJ207" s="27"/>
      <c r="AK207" s="27">
        <v>1</v>
      </c>
      <c r="AL207" s="27">
        <v>23</v>
      </c>
      <c r="AM207" s="82"/>
      <c r="AN207" s="27">
        <v>11268</v>
      </c>
      <c r="AO207" s="27">
        <v>8492</v>
      </c>
      <c r="AP207" s="27">
        <v>1326859</v>
      </c>
    </row>
    <row r="208" spans="2:42" x14ac:dyDescent="0.25">
      <c r="B208" s="58">
        <f t="shared" si="23"/>
        <v>9779</v>
      </c>
      <c r="C208" s="51">
        <v>200</v>
      </c>
      <c r="D208" s="25" t="s">
        <v>556</v>
      </c>
      <c r="E208" s="27">
        <v>9779</v>
      </c>
      <c r="AG208" s="51">
        <f t="shared" si="22"/>
        <v>200</v>
      </c>
      <c r="AH208" s="52" t="s">
        <v>406</v>
      </c>
      <c r="AI208" s="27">
        <v>2364</v>
      </c>
      <c r="AJ208" s="27">
        <v>57</v>
      </c>
      <c r="AK208" s="27">
        <v>626</v>
      </c>
      <c r="AL208" s="27">
        <v>283</v>
      </c>
      <c r="AM208" s="82">
        <v>7</v>
      </c>
      <c r="AN208" s="27">
        <v>121438</v>
      </c>
      <c r="AO208" s="27">
        <v>14555</v>
      </c>
      <c r="AP208" s="27">
        <v>8343359</v>
      </c>
    </row>
    <row r="209" spans="5:42" x14ac:dyDescent="0.25">
      <c r="AG209" s="51">
        <f t="shared" si="22"/>
        <v>201</v>
      </c>
      <c r="AH209" s="52" t="s">
        <v>433</v>
      </c>
      <c r="AI209" s="27">
        <v>5704</v>
      </c>
      <c r="AJ209" s="27">
        <v>109</v>
      </c>
      <c r="AK209" s="27">
        <v>708</v>
      </c>
      <c r="AL209" s="27">
        <v>4071</v>
      </c>
      <c r="AM209" s="82">
        <v>78</v>
      </c>
      <c r="AN209" s="27">
        <v>33188</v>
      </c>
      <c r="AO209" s="27">
        <v>23688</v>
      </c>
      <c r="AP209" s="27">
        <v>1401037</v>
      </c>
    </row>
    <row r="210" spans="5:42" x14ac:dyDescent="0.25">
      <c r="E210" s="27">
        <f>SUM(E9:E208)</f>
        <v>5527474</v>
      </c>
      <c r="AG210" s="51">
        <f t="shared" si="22"/>
        <v>202</v>
      </c>
      <c r="AH210" s="84" t="s">
        <v>371</v>
      </c>
      <c r="AI210" s="27">
        <v>61906</v>
      </c>
      <c r="AJ210" s="27">
        <v>1381</v>
      </c>
      <c r="AK210" s="27">
        <v>55493</v>
      </c>
      <c r="AL210" s="27">
        <v>5220</v>
      </c>
      <c r="AM210" s="82">
        <v>116</v>
      </c>
      <c r="AN210" s="27">
        <v>356726</v>
      </c>
      <c r="AO210" s="27">
        <v>30077</v>
      </c>
      <c r="AP210" s="27">
        <v>11860516</v>
      </c>
    </row>
    <row r="211" spans="5:42" x14ac:dyDescent="0.25">
      <c r="AG211" s="51">
        <f t="shared" si="22"/>
        <v>203</v>
      </c>
      <c r="AH211" s="52" t="s">
        <v>277</v>
      </c>
      <c r="AI211" s="27">
        <v>379775</v>
      </c>
      <c r="AJ211" s="27">
        <v>10402</v>
      </c>
      <c r="AK211" s="27">
        <v>42366</v>
      </c>
      <c r="AL211" s="27">
        <v>4487</v>
      </c>
      <c r="AM211" s="82">
        <v>123</v>
      </c>
      <c r="AN211" s="27">
        <v>14264260</v>
      </c>
      <c r="AO211" s="27">
        <v>168516</v>
      </c>
      <c r="AP211" s="27">
        <v>84646413</v>
      </c>
    </row>
    <row r="212" spans="5:42" x14ac:dyDescent="0.25">
      <c r="AG212" s="51">
        <f t="shared" si="22"/>
        <v>204</v>
      </c>
      <c r="AH212" s="52" t="s">
        <v>468</v>
      </c>
      <c r="AI212" s="27">
        <v>704</v>
      </c>
      <c r="AJ212" s="27">
        <v>6</v>
      </c>
      <c r="AK212" s="27">
        <v>9</v>
      </c>
      <c r="AL212" s="27">
        <v>18100</v>
      </c>
      <c r="AM212" s="82">
        <v>154</v>
      </c>
      <c r="AN212" s="27">
        <v>4675</v>
      </c>
      <c r="AO212" s="27">
        <v>120198</v>
      </c>
      <c r="AP212" s="27">
        <v>38894</v>
      </c>
    </row>
    <row r="213" spans="5:42" x14ac:dyDescent="0.25">
      <c r="AG213" s="51">
        <f t="shared" si="22"/>
        <v>205</v>
      </c>
      <c r="AH213" s="52" t="s">
        <v>297</v>
      </c>
      <c r="AI213" s="27">
        <v>135141</v>
      </c>
      <c r="AJ213" s="27">
        <v>497</v>
      </c>
      <c r="AK213" s="27">
        <v>2620</v>
      </c>
      <c r="AL213" s="27">
        <v>13608</v>
      </c>
      <c r="AM213" s="82">
        <v>50</v>
      </c>
      <c r="AN213" s="27">
        <v>13368172</v>
      </c>
      <c r="AO213" s="27">
        <v>1346132</v>
      </c>
      <c r="AP213" s="27">
        <v>9930804</v>
      </c>
    </row>
    <row r="214" spans="5:42" x14ac:dyDescent="0.25">
      <c r="AG214" s="51">
        <f t="shared" si="22"/>
        <v>206</v>
      </c>
      <c r="AH214" s="52" t="s">
        <v>423</v>
      </c>
      <c r="AI214" s="27">
        <v>12971</v>
      </c>
      <c r="AJ214" s="27">
        <v>114</v>
      </c>
      <c r="AK214" s="27">
        <v>5301</v>
      </c>
      <c r="AL214" s="27">
        <v>281</v>
      </c>
      <c r="AM214" s="82">
        <v>2</v>
      </c>
      <c r="AN214" s="27">
        <v>554711</v>
      </c>
      <c r="AO214" s="27">
        <v>12002</v>
      </c>
      <c r="AP214" s="27">
        <v>46216851</v>
      </c>
    </row>
    <row r="215" spans="5:42" x14ac:dyDescent="0.25">
      <c r="AG215" s="51">
        <f t="shared" si="22"/>
        <v>207</v>
      </c>
      <c r="AH215" s="52" t="s">
        <v>273</v>
      </c>
      <c r="AI215" s="27">
        <v>1053864</v>
      </c>
      <c r="AJ215" s="27">
        <v>46853</v>
      </c>
      <c r="AK215" s="27" t="s">
        <v>607</v>
      </c>
      <c r="AL215" s="27">
        <v>15496</v>
      </c>
      <c r="AM215" s="82">
        <v>689</v>
      </c>
      <c r="AN215" s="27">
        <v>34400076</v>
      </c>
      <c r="AO215" s="27">
        <v>505827</v>
      </c>
      <c r="AP215" s="27">
        <v>68007595</v>
      </c>
    </row>
    <row r="216" spans="5:42" x14ac:dyDescent="0.25">
      <c r="AG216" s="51">
        <f t="shared" si="22"/>
        <v>208</v>
      </c>
      <c r="AH216" s="52" t="s">
        <v>300</v>
      </c>
      <c r="AI216" s="27">
        <v>411093</v>
      </c>
      <c r="AJ216" s="27">
        <v>7532</v>
      </c>
      <c r="AK216" s="27">
        <v>234693</v>
      </c>
      <c r="AL216" s="27">
        <v>9419</v>
      </c>
      <c r="AM216" s="82">
        <v>173</v>
      </c>
      <c r="AN216" s="27">
        <v>3312549</v>
      </c>
      <c r="AO216" s="27">
        <v>75901</v>
      </c>
      <c r="AP216" s="27">
        <v>43643018</v>
      </c>
    </row>
    <row r="217" spans="5:42" x14ac:dyDescent="0.25">
      <c r="AG217" s="51">
        <f t="shared" si="22"/>
        <v>209</v>
      </c>
      <c r="AH217" s="52" t="s">
        <v>385</v>
      </c>
      <c r="AI217" s="27">
        <v>3165</v>
      </c>
      <c r="AJ217" s="27">
        <v>60</v>
      </c>
      <c r="AK217" s="27">
        <v>447</v>
      </c>
      <c r="AL217" s="27">
        <v>910</v>
      </c>
      <c r="AM217" s="82">
        <v>17</v>
      </c>
      <c r="AN217" s="27">
        <v>325144</v>
      </c>
      <c r="AO217" s="27">
        <v>93490</v>
      </c>
      <c r="AP217" s="27">
        <v>3477843</v>
      </c>
    </row>
    <row r="218" spans="5:42" x14ac:dyDescent="0.25">
      <c r="AG218" s="51">
        <f t="shared" si="22"/>
        <v>210</v>
      </c>
      <c r="AH218" s="52" t="s">
        <v>342</v>
      </c>
      <c r="AI218" s="27">
        <v>67501</v>
      </c>
      <c r="AJ218" s="27">
        <v>571</v>
      </c>
      <c r="AK218" s="27">
        <v>2259</v>
      </c>
      <c r="AL218" s="27">
        <v>2007</v>
      </c>
      <c r="AM218" s="82">
        <v>17</v>
      </c>
      <c r="AN218" s="27">
        <v>1377915</v>
      </c>
      <c r="AO218" s="27">
        <v>40970</v>
      </c>
      <c r="AP218" s="27">
        <v>33632700</v>
      </c>
    </row>
    <row r="219" spans="5:42" x14ac:dyDescent="0.25">
      <c r="AG219" s="51">
        <f t="shared" si="22"/>
        <v>211</v>
      </c>
      <c r="AH219" s="52" t="s">
        <v>469</v>
      </c>
      <c r="AI219" s="27">
        <v>27</v>
      </c>
      <c r="AJ219" s="27"/>
      <c r="AK219" s="27">
        <v>12</v>
      </c>
      <c r="AL219" s="27">
        <v>33666</v>
      </c>
      <c r="AM219" s="82"/>
      <c r="AN219" s="27"/>
      <c r="AO219" s="27"/>
      <c r="AP219" s="27">
        <v>802</v>
      </c>
    </row>
    <row r="220" spans="5:42" x14ac:dyDescent="0.25">
      <c r="AG220" s="51">
        <f t="shared" si="22"/>
        <v>212</v>
      </c>
      <c r="AH220" s="52" t="s">
        <v>380</v>
      </c>
      <c r="AI220" s="27">
        <v>92705</v>
      </c>
      <c r="AJ220" s="27">
        <v>806</v>
      </c>
      <c r="AK220" s="27">
        <v>4352</v>
      </c>
      <c r="AL220" s="27">
        <v>3263</v>
      </c>
      <c r="AM220" s="82">
        <v>28</v>
      </c>
      <c r="AN220" s="27">
        <v>2127032</v>
      </c>
      <c r="AO220" s="27">
        <v>74874</v>
      </c>
      <c r="AP220" s="27">
        <v>28408211</v>
      </c>
    </row>
    <row r="221" spans="5:42" x14ac:dyDescent="0.25">
      <c r="AG221" s="51">
        <f t="shared" si="22"/>
        <v>213</v>
      </c>
      <c r="AH221" s="52" t="s">
        <v>410</v>
      </c>
      <c r="AI221" s="27">
        <v>1192</v>
      </c>
      <c r="AJ221" s="27">
        <v>35</v>
      </c>
      <c r="AK221" s="27">
        <v>92</v>
      </c>
      <c r="AL221" s="27">
        <v>12</v>
      </c>
      <c r="AM221" s="82">
        <v>0.4</v>
      </c>
      <c r="AN221" s="27">
        <v>1246480</v>
      </c>
      <c r="AO221" s="27">
        <v>12767</v>
      </c>
      <c r="AP221" s="27">
        <v>97635833</v>
      </c>
    </row>
    <row r="222" spans="5:42" x14ac:dyDescent="0.25">
      <c r="AG222" s="51">
        <f t="shared" si="22"/>
        <v>214</v>
      </c>
      <c r="AH222" s="52" t="s">
        <v>587</v>
      </c>
      <c r="AI222" s="27">
        <v>1</v>
      </c>
      <c r="AJ222" s="27"/>
      <c r="AK222" s="27">
        <v>0</v>
      </c>
      <c r="AL222" s="27">
        <v>90</v>
      </c>
      <c r="AM222" s="82"/>
      <c r="AN222" s="27">
        <v>1046</v>
      </c>
      <c r="AO222" s="27">
        <v>93644</v>
      </c>
      <c r="AP222" s="27">
        <v>11170</v>
      </c>
    </row>
    <row r="223" spans="5:42" x14ac:dyDescent="0.25">
      <c r="AG223" s="51">
        <f t="shared" si="22"/>
        <v>215</v>
      </c>
      <c r="AH223" s="52" t="s">
        <v>479</v>
      </c>
      <c r="AI223" s="27">
        <v>10</v>
      </c>
      <c r="AJ223" s="27">
        <v>1</v>
      </c>
      <c r="AK223" s="27">
        <v>1</v>
      </c>
      <c r="AL223" s="27">
        <v>17</v>
      </c>
      <c r="AM223" s="82">
        <v>2</v>
      </c>
      <c r="AN223" s="27"/>
      <c r="AO223" s="27"/>
      <c r="AP223" s="27">
        <v>602224</v>
      </c>
    </row>
    <row r="224" spans="5:42" x14ac:dyDescent="0.25">
      <c r="AG224" s="51">
        <f t="shared" si="22"/>
        <v>216</v>
      </c>
      <c r="AH224" s="52" t="s">
        <v>418</v>
      </c>
      <c r="AI224" s="27">
        <v>2063</v>
      </c>
      <c r="AJ224" s="27">
        <v>601</v>
      </c>
      <c r="AK224" s="27">
        <v>87</v>
      </c>
      <c r="AL224" s="27">
        <v>69</v>
      </c>
      <c r="AM224" s="82">
        <v>20</v>
      </c>
      <c r="AN224" s="27">
        <v>16658</v>
      </c>
      <c r="AO224" s="27">
        <v>554</v>
      </c>
      <c r="AP224" s="27">
        <v>30045204</v>
      </c>
    </row>
    <row r="225" spans="33:42" x14ac:dyDescent="0.25">
      <c r="AG225" s="51">
        <f t="shared" si="22"/>
        <v>217</v>
      </c>
      <c r="AH225" s="52" t="s">
        <v>381</v>
      </c>
      <c r="AI225" s="27">
        <v>16543</v>
      </c>
      <c r="AJ225" s="27">
        <v>349</v>
      </c>
      <c r="AK225" s="27">
        <v>461</v>
      </c>
      <c r="AL225" s="27">
        <v>892</v>
      </c>
      <c r="AM225" s="82">
        <v>19</v>
      </c>
      <c r="AN225" s="27">
        <v>270296</v>
      </c>
      <c r="AO225" s="27">
        <v>14568</v>
      </c>
      <c r="AP225" s="27">
        <v>18554398</v>
      </c>
    </row>
    <row r="226" spans="33:42" x14ac:dyDescent="0.25">
      <c r="AG226" s="51">
        <f t="shared" si="22"/>
        <v>218</v>
      </c>
      <c r="AH226" s="84" t="s">
        <v>445</v>
      </c>
      <c r="AI226" s="27">
        <v>8389</v>
      </c>
      <c r="AJ226" s="27">
        <v>245</v>
      </c>
      <c r="AK226" s="27">
        <v>205</v>
      </c>
      <c r="AL226" s="27">
        <v>562</v>
      </c>
      <c r="AM226" s="82">
        <v>16</v>
      </c>
      <c r="AN226" s="27">
        <v>165521</v>
      </c>
      <c r="AO226" s="27">
        <v>11082</v>
      </c>
      <c r="AP226" s="27">
        <v>14935846</v>
      </c>
    </row>
    <row r="227" spans="33:42" x14ac:dyDescent="0.25">
      <c r="AG227" s="51"/>
      <c r="AH227" s="52"/>
      <c r="AI227" s="27"/>
      <c r="AJ227" s="27"/>
      <c r="AK227" s="27"/>
      <c r="AL227" s="27"/>
      <c r="AM227" s="82"/>
      <c r="AN227" s="27"/>
      <c r="AO227" s="27"/>
      <c r="AP227" s="27"/>
    </row>
    <row r="228" spans="33:42" x14ac:dyDescent="0.25">
      <c r="AI228" s="57">
        <f>SUM(AI9:AI224)</f>
        <v>47333300</v>
      </c>
      <c r="AJ228" s="57">
        <f t="shared" ref="AJ228:AK228" si="24">SUM(AJ9:AJ224)</f>
        <v>1211389</v>
      </c>
      <c r="AK228" s="57">
        <f t="shared" si="24"/>
        <v>9809184</v>
      </c>
      <c r="AL228" s="57"/>
      <c r="AM228" s="57"/>
      <c r="AN228" s="57">
        <f>SUM(AN9:AN224)</f>
        <v>834796034</v>
      </c>
      <c r="AO228" s="57"/>
      <c r="AP228" s="57">
        <f>SUM(AP9:AP224)</f>
        <v>7751091613</v>
      </c>
    </row>
    <row r="230" spans="33:42" x14ac:dyDescent="0.25">
      <c r="AN230" s="57">
        <v>160000000</v>
      </c>
      <c r="AP230" s="91">
        <v>90410000</v>
      </c>
    </row>
    <row r="231" spans="33:42" x14ac:dyDescent="0.25">
      <c r="AN231" s="92">
        <v>44076</v>
      </c>
      <c r="AP231" s="92">
        <v>44005</v>
      </c>
    </row>
    <row r="232" spans="33:42" x14ac:dyDescent="0.25">
      <c r="AN232" s="57">
        <f>AN228-AN230</f>
        <v>674796034</v>
      </c>
    </row>
  </sheetData>
  <sortState ref="AH9:AP226">
    <sortCondition descending="1" ref="AO9:AO226"/>
  </sortState>
  <mergeCells count="7">
    <mergeCell ref="BP3:BV3"/>
    <mergeCell ref="BF3:BL3"/>
    <mergeCell ref="C3:E3"/>
    <mergeCell ref="I3:Q3"/>
    <mergeCell ref="AG3:AO3"/>
    <mergeCell ref="U3:AC3"/>
    <mergeCell ref="AT3:BB3"/>
  </mergeCells>
  <conditionalFormatting sqref="I9:Q56">
    <cfRule type="expression" dxfId="11" priority="40">
      <formula>((ROW()-1)/3=INT((ROW()-1)/3))</formula>
    </cfRule>
  </conditionalFormatting>
  <conditionalFormatting sqref="U9:AC17">
    <cfRule type="expression" dxfId="10" priority="23">
      <formula>((ROW()-1)/3=INT((ROW()-1)/3))</formula>
    </cfRule>
  </conditionalFormatting>
  <conditionalFormatting sqref="AG9:AP220">
    <cfRule type="expression" dxfId="9" priority="16">
      <formula>((ROW()-1)/3=INT((ROW()-1)/3))</formula>
    </cfRule>
  </conditionalFormatting>
  <conditionalFormatting sqref="AT13:BB61">
    <cfRule type="expression" dxfId="8" priority="15">
      <formula>((ROW()-1)/3=INT((ROW()-1)/3))</formula>
    </cfRule>
  </conditionalFormatting>
  <conditionalFormatting sqref="I67:Q75">
    <cfRule type="expression" dxfId="7" priority="14">
      <formula>((ROW()-2)/3=INT((ROW()-2)/3))</formula>
    </cfRule>
  </conditionalFormatting>
  <conditionalFormatting sqref="BU10:BV56">
    <cfRule type="expression" dxfId="6" priority="7">
      <formula>((ROW()-1)/3=INT((ROW()-1)/3))</formula>
    </cfRule>
  </conditionalFormatting>
  <conditionalFormatting sqref="C9:E206">
    <cfRule type="expression" dxfId="5" priority="5">
      <formula>((ROW()-1)/3=INT((ROW()-1)/3))</formula>
    </cfRule>
  </conditionalFormatting>
  <conditionalFormatting sqref="BQ10:BS56">
    <cfRule type="expression" dxfId="4" priority="4">
      <formula>((ROW()-1)/3=INT((ROW()-1)/3))</formula>
    </cfRule>
  </conditionalFormatting>
  <conditionalFormatting sqref="BG10:BI56">
    <cfRule type="expression" dxfId="3" priority="1">
      <formula>((ROW()-1)/3=INT((ROW()-1)/3))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31"/>
  <sheetViews>
    <sheetView zoomScale="120" zoomScaleNormal="120" workbookViewId="0">
      <selection activeCell="D7" sqref="D7:L224"/>
    </sheetView>
  </sheetViews>
  <sheetFormatPr defaultRowHeight="15" x14ac:dyDescent="0.25"/>
  <cols>
    <col min="3" max="3" width="5.7109375" customWidth="1"/>
    <col min="4" max="4" width="16.7109375" customWidth="1"/>
    <col min="5" max="8" width="9.7109375" customWidth="1"/>
    <col min="9" max="9" width="9.85546875" customWidth="1"/>
    <col min="10" max="10" width="12" customWidth="1"/>
    <col min="12" max="12" width="13.7109375" customWidth="1"/>
  </cols>
  <sheetData>
    <row r="1" spans="3:18" ht="15" customHeight="1" x14ac:dyDescent="0.25">
      <c r="D1" s="19" t="s">
        <v>232</v>
      </c>
    </row>
    <row r="2" spans="3:18" ht="15" customHeight="1" x14ac:dyDescent="0.25">
      <c r="D2" s="54" t="s">
        <v>219</v>
      </c>
      <c r="E2" s="56" t="s">
        <v>233</v>
      </c>
    </row>
    <row r="3" spans="3:18" ht="15" customHeight="1" x14ac:dyDescent="0.25">
      <c r="I3" s="32"/>
    </row>
    <row r="4" spans="3:18" ht="15" customHeight="1" x14ac:dyDescent="0.25">
      <c r="D4" s="20" t="s">
        <v>227</v>
      </c>
      <c r="E4" s="20" t="s">
        <v>188</v>
      </c>
      <c r="F4" s="20" t="s">
        <v>188</v>
      </c>
      <c r="G4" s="20" t="s">
        <v>192</v>
      </c>
      <c r="H4" s="20" t="s">
        <v>193</v>
      </c>
      <c r="I4" s="20" t="s">
        <v>195</v>
      </c>
      <c r="J4" s="20" t="s">
        <v>188</v>
      </c>
      <c r="K4" s="20" t="s">
        <v>209</v>
      </c>
    </row>
    <row r="5" spans="3:18" ht="15" customHeight="1" x14ac:dyDescent="0.25">
      <c r="D5" s="20" t="s">
        <v>228</v>
      </c>
      <c r="E5" s="20" t="s">
        <v>189</v>
      </c>
      <c r="F5" s="20" t="s">
        <v>191</v>
      </c>
      <c r="G5" s="20" t="s">
        <v>189</v>
      </c>
      <c r="H5" s="20" t="s">
        <v>194</v>
      </c>
      <c r="I5" s="20" t="s">
        <v>194</v>
      </c>
      <c r="J5" s="20" t="s">
        <v>196</v>
      </c>
      <c r="K5" s="20" t="s">
        <v>234</v>
      </c>
      <c r="L5" s="32" t="s">
        <v>483</v>
      </c>
    </row>
    <row r="6" spans="3:18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11"/>
      <c r="N6" s="11"/>
      <c r="P6" s="11"/>
      <c r="Q6" s="11"/>
      <c r="R6" s="11"/>
    </row>
    <row r="7" spans="3:18" ht="15" customHeight="1" x14ac:dyDescent="0.25">
      <c r="C7" s="23">
        <f>C6+1</f>
        <v>1</v>
      </c>
      <c r="D7" s="26" t="s">
        <v>484</v>
      </c>
      <c r="E7" s="26">
        <v>9567543</v>
      </c>
      <c r="F7" s="26">
        <v>236997</v>
      </c>
      <c r="G7" s="26">
        <v>3159144</v>
      </c>
      <c r="H7" s="26">
        <v>28847</v>
      </c>
      <c r="I7" s="59">
        <v>715</v>
      </c>
      <c r="J7" s="26">
        <v>149694768</v>
      </c>
      <c r="K7" s="26">
        <v>451345</v>
      </c>
      <c r="L7" s="26">
        <v>331663944</v>
      </c>
    </row>
    <row r="8" spans="3:18" ht="15" customHeight="1" x14ac:dyDescent="0.25">
      <c r="C8" s="23">
        <f t="shared" ref="C8:C71" si="0">C7+1</f>
        <v>2</v>
      </c>
      <c r="D8" s="25" t="s">
        <v>318</v>
      </c>
      <c r="E8" s="25">
        <v>41728</v>
      </c>
      <c r="F8" s="25">
        <v>1544</v>
      </c>
      <c r="G8" s="25">
        <v>5829</v>
      </c>
      <c r="H8" s="25">
        <v>1064</v>
      </c>
      <c r="I8" s="59">
        <v>39</v>
      </c>
      <c r="J8" s="25">
        <v>123609</v>
      </c>
      <c r="K8" s="25">
        <v>3152</v>
      </c>
      <c r="L8" s="26">
        <v>39220754</v>
      </c>
    </row>
    <row r="9" spans="3:18" ht="15" customHeight="1" x14ac:dyDescent="0.25">
      <c r="C9" s="23">
        <f t="shared" si="0"/>
        <v>3</v>
      </c>
      <c r="D9" s="25" t="s">
        <v>374</v>
      </c>
      <c r="E9" s="25">
        <v>21523</v>
      </c>
      <c r="F9" s="25">
        <v>527</v>
      </c>
      <c r="G9" s="25">
        <v>9629</v>
      </c>
      <c r="H9" s="25">
        <v>7482</v>
      </c>
      <c r="I9" s="59">
        <v>183</v>
      </c>
      <c r="J9" s="25">
        <v>123739</v>
      </c>
      <c r="K9" s="25">
        <v>43014</v>
      </c>
      <c r="L9" s="26">
        <v>2876718</v>
      </c>
    </row>
    <row r="10" spans="3:18" ht="15" customHeight="1" x14ac:dyDescent="0.25">
      <c r="C10" s="23">
        <f t="shared" si="0"/>
        <v>4</v>
      </c>
      <c r="D10" s="25" t="s">
        <v>321</v>
      </c>
      <c r="E10" s="25">
        <v>58574</v>
      </c>
      <c r="F10" s="25">
        <v>1980</v>
      </c>
      <c r="G10" s="25">
        <v>16017</v>
      </c>
      <c r="H10" s="25">
        <v>1328</v>
      </c>
      <c r="I10" s="59">
        <v>45</v>
      </c>
      <c r="J10" s="25"/>
      <c r="K10" s="25"/>
      <c r="L10" s="26">
        <v>44116714</v>
      </c>
    </row>
    <row r="11" spans="3:18" ht="15" customHeight="1" x14ac:dyDescent="0.25">
      <c r="C11" s="23">
        <f t="shared" si="0"/>
        <v>5</v>
      </c>
      <c r="D11" s="25" t="s">
        <v>384</v>
      </c>
      <c r="E11" s="25">
        <v>4888</v>
      </c>
      <c r="F11" s="25">
        <v>75</v>
      </c>
      <c r="G11" s="25">
        <v>1265</v>
      </c>
      <c r="H11" s="25">
        <v>63228</v>
      </c>
      <c r="I11" s="25">
        <v>970</v>
      </c>
      <c r="J11" s="25">
        <v>146308</v>
      </c>
      <c r="K11" s="25">
        <v>1892558</v>
      </c>
      <c r="L11" s="26">
        <v>77307</v>
      </c>
    </row>
    <row r="12" spans="3:18" ht="15" customHeight="1" x14ac:dyDescent="0.25">
      <c r="C12" s="23">
        <f t="shared" si="0"/>
        <v>6</v>
      </c>
      <c r="D12" s="25" t="s">
        <v>443</v>
      </c>
      <c r="E12" s="25">
        <v>11228</v>
      </c>
      <c r="F12" s="25">
        <v>289</v>
      </c>
      <c r="G12" s="25">
        <v>5767</v>
      </c>
      <c r="H12" s="25">
        <v>338</v>
      </c>
      <c r="I12" s="25">
        <v>9</v>
      </c>
      <c r="J12" s="25">
        <v>85213</v>
      </c>
      <c r="K12" s="25">
        <v>2566</v>
      </c>
      <c r="L12" s="26">
        <v>33203269</v>
      </c>
    </row>
    <row r="13" spans="3:18" ht="15" customHeight="1" x14ac:dyDescent="0.25">
      <c r="C13" s="23">
        <f t="shared" si="0"/>
        <v>7</v>
      </c>
      <c r="D13" s="25" t="s">
        <v>480</v>
      </c>
      <c r="E13" s="25">
        <v>3</v>
      </c>
      <c r="F13" s="25"/>
      <c r="G13" s="25">
        <v>0</v>
      </c>
      <c r="H13" s="25">
        <v>199</v>
      </c>
      <c r="I13" s="25"/>
      <c r="J13" s="25">
        <v>1329</v>
      </c>
      <c r="K13" s="25">
        <v>88317</v>
      </c>
      <c r="L13" s="26">
        <v>15048</v>
      </c>
    </row>
    <row r="14" spans="3:18" ht="15" customHeight="1" x14ac:dyDescent="0.25">
      <c r="C14" s="23">
        <f t="shared" si="0"/>
        <v>8</v>
      </c>
      <c r="D14" s="25" t="s">
        <v>452</v>
      </c>
      <c r="E14" s="25">
        <v>128</v>
      </c>
      <c r="F14" s="25">
        <v>3</v>
      </c>
      <c r="G14" s="25">
        <v>8</v>
      </c>
      <c r="H14" s="25">
        <v>1303</v>
      </c>
      <c r="I14" s="25">
        <v>31</v>
      </c>
      <c r="J14" s="25">
        <v>3677</v>
      </c>
      <c r="K14" s="25">
        <v>37442</v>
      </c>
      <c r="L14" s="26">
        <v>98204</v>
      </c>
    </row>
    <row r="15" spans="3:18" ht="15" customHeight="1" x14ac:dyDescent="0.25">
      <c r="C15" s="23">
        <f t="shared" si="0"/>
        <v>9</v>
      </c>
      <c r="D15" s="26" t="s">
        <v>316</v>
      </c>
      <c r="E15" s="26">
        <v>1183131</v>
      </c>
      <c r="F15" s="26">
        <v>31623</v>
      </c>
      <c r="G15" s="26">
        <v>153492</v>
      </c>
      <c r="H15" s="26">
        <v>26097</v>
      </c>
      <c r="I15" s="59">
        <v>698</v>
      </c>
      <c r="J15" s="26">
        <v>3047313</v>
      </c>
      <c r="K15" s="26">
        <v>67215</v>
      </c>
      <c r="L15" s="26">
        <v>45336503</v>
      </c>
    </row>
    <row r="16" spans="3:18" ht="15" customHeight="1" x14ac:dyDescent="0.25">
      <c r="C16" s="23">
        <f t="shared" si="0"/>
        <v>10</v>
      </c>
      <c r="D16" s="26" t="s">
        <v>331</v>
      </c>
      <c r="E16" s="26">
        <v>94776</v>
      </c>
      <c r="F16" s="26">
        <v>1413</v>
      </c>
      <c r="G16" s="26">
        <v>35764</v>
      </c>
      <c r="H16" s="26">
        <v>31963</v>
      </c>
      <c r="I16" s="59">
        <v>477</v>
      </c>
      <c r="J16" s="26">
        <v>413515</v>
      </c>
      <c r="K16" s="26">
        <v>139459</v>
      </c>
      <c r="L16" s="26">
        <v>2965139</v>
      </c>
    </row>
    <row r="17" spans="3:12" ht="15" customHeight="1" x14ac:dyDescent="0.25">
      <c r="C17" s="23">
        <f t="shared" si="0"/>
        <v>11</v>
      </c>
      <c r="D17" s="25" t="s">
        <v>434</v>
      </c>
      <c r="E17" s="25">
        <v>4524</v>
      </c>
      <c r="F17" s="25">
        <v>38</v>
      </c>
      <c r="G17" s="25">
        <v>155</v>
      </c>
      <c r="H17" s="25">
        <v>42312</v>
      </c>
      <c r="I17" s="25">
        <v>355</v>
      </c>
      <c r="J17" s="25">
        <v>40404</v>
      </c>
      <c r="K17" s="25">
        <v>377886</v>
      </c>
      <c r="L17" s="26">
        <v>106921</v>
      </c>
    </row>
    <row r="18" spans="3:12" ht="15" customHeight="1" x14ac:dyDescent="0.25">
      <c r="C18" s="23">
        <f t="shared" si="0"/>
        <v>12</v>
      </c>
      <c r="D18" s="25" t="s">
        <v>324</v>
      </c>
      <c r="E18" s="25">
        <v>27608</v>
      </c>
      <c r="F18" s="25">
        <v>907</v>
      </c>
      <c r="G18" s="25">
        <v>1345</v>
      </c>
      <c r="H18" s="25">
        <v>1078</v>
      </c>
      <c r="I18" s="59">
        <v>35</v>
      </c>
      <c r="J18" s="25">
        <v>8880755</v>
      </c>
      <c r="K18" s="25">
        <v>346905</v>
      </c>
      <c r="L18" s="26">
        <v>25599977</v>
      </c>
    </row>
    <row r="19" spans="3:12" ht="15" customHeight="1" x14ac:dyDescent="0.25">
      <c r="C19" s="23">
        <f t="shared" si="0"/>
        <v>13</v>
      </c>
      <c r="D19" s="26" t="s">
        <v>308</v>
      </c>
      <c r="E19" s="26">
        <v>114016</v>
      </c>
      <c r="F19" s="26">
        <v>1159</v>
      </c>
      <c r="G19" s="26">
        <v>41166</v>
      </c>
      <c r="H19" s="26">
        <v>12635</v>
      </c>
      <c r="I19" s="59">
        <v>128</v>
      </c>
      <c r="J19" s="26">
        <v>2279501</v>
      </c>
      <c r="K19" s="26">
        <v>252607</v>
      </c>
      <c r="L19" s="26">
        <v>9023909</v>
      </c>
    </row>
    <row r="20" spans="3:12" ht="15" customHeight="1" x14ac:dyDescent="0.25">
      <c r="C20" s="23">
        <f t="shared" si="0"/>
        <v>14</v>
      </c>
      <c r="D20" s="25" t="s">
        <v>336</v>
      </c>
      <c r="E20" s="25">
        <v>57040</v>
      </c>
      <c r="F20" s="25">
        <v>753</v>
      </c>
      <c r="G20" s="25">
        <v>11808</v>
      </c>
      <c r="H20" s="25">
        <v>5609</v>
      </c>
      <c r="I20" s="59">
        <v>74</v>
      </c>
      <c r="J20" s="25">
        <v>1368620</v>
      </c>
      <c r="K20" s="25">
        <v>134572</v>
      </c>
      <c r="L20" s="26">
        <v>10170194</v>
      </c>
    </row>
    <row r="21" spans="3:12" ht="15" customHeight="1" x14ac:dyDescent="0.25">
      <c r="C21" s="23">
        <f t="shared" si="0"/>
        <v>15</v>
      </c>
      <c r="D21" s="25" t="s">
        <v>435</v>
      </c>
      <c r="E21" s="25">
        <v>6735</v>
      </c>
      <c r="F21" s="25">
        <v>146</v>
      </c>
      <c r="G21" s="25">
        <v>2096</v>
      </c>
      <c r="H21" s="25">
        <v>17071</v>
      </c>
      <c r="I21" s="25">
        <v>370</v>
      </c>
      <c r="J21" s="25">
        <v>36066</v>
      </c>
      <c r="K21" s="25">
        <v>91418</v>
      </c>
      <c r="L21" s="26">
        <v>394518</v>
      </c>
    </row>
    <row r="22" spans="3:12" ht="15" customHeight="1" x14ac:dyDescent="0.25">
      <c r="C22" s="23">
        <f t="shared" si="0"/>
        <v>16</v>
      </c>
      <c r="D22" s="26" t="s">
        <v>320</v>
      </c>
      <c r="E22" s="26">
        <v>82133</v>
      </c>
      <c r="F22" s="26">
        <v>323</v>
      </c>
      <c r="G22" s="26">
        <v>2492</v>
      </c>
      <c r="H22" s="26">
        <v>47725</v>
      </c>
      <c r="I22" s="59">
        <v>188</v>
      </c>
      <c r="J22" s="26">
        <v>1770015</v>
      </c>
      <c r="K22" s="26">
        <v>1028498</v>
      </c>
      <c r="L22" s="26">
        <v>1720971</v>
      </c>
    </row>
    <row r="23" spans="3:12" ht="15" customHeight="1" x14ac:dyDescent="0.25">
      <c r="C23" s="23">
        <f t="shared" si="0"/>
        <v>17</v>
      </c>
      <c r="D23" s="26" t="s">
        <v>296</v>
      </c>
      <c r="E23" s="26">
        <v>410988</v>
      </c>
      <c r="F23" s="26">
        <v>5966</v>
      </c>
      <c r="G23" s="26">
        <v>77121</v>
      </c>
      <c r="H23" s="26">
        <v>2487</v>
      </c>
      <c r="I23" s="59">
        <v>36</v>
      </c>
      <c r="J23" s="26">
        <v>2361702</v>
      </c>
      <c r="K23" s="26">
        <v>14292</v>
      </c>
      <c r="L23" s="26">
        <v>165245598</v>
      </c>
    </row>
    <row r="24" spans="3:12" ht="15" customHeight="1" x14ac:dyDescent="0.25">
      <c r="C24" s="23">
        <f t="shared" si="0"/>
        <v>18</v>
      </c>
      <c r="D24" s="25" t="s">
        <v>437</v>
      </c>
      <c r="E24" s="25">
        <v>238</v>
      </c>
      <c r="F24" s="25">
        <v>7</v>
      </c>
      <c r="G24" s="25">
        <v>9</v>
      </c>
      <c r="H24" s="25">
        <v>828</v>
      </c>
      <c r="I24" s="25">
        <v>24</v>
      </c>
      <c r="J24" s="25">
        <v>36364</v>
      </c>
      <c r="K24" s="25">
        <v>126485</v>
      </c>
      <c r="L24" s="26">
        <v>287496</v>
      </c>
    </row>
    <row r="25" spans="3:12" ht="15" customHeight="1" x14ac:dyDescent="0.25">
      <c r="C25" s="23">
        <f t="shared" si="0"/>
        <v>19</v>
      </c>
      <c r="D25" s="26" t="s">
        <v>291</v>
      </c>
      <c r="E25" s="26">
        <v>100400</v>
      </c>
      <c r="F25" s="26">
        <v>989</v>
      </c>
      <c r="G25" s="26">
        <v>12011</v>
      </c>
      <c r="H25" s="26">
        <v>10626</v>
      </c>
      <c r="I25" s="59">
        <v>105</v>
      </c>
      <c r="J25" s="26">
        <v>2537798</v>
      </c>
      <c r="K25" s="26">
        <v>268600</v>
      </c>
      <c r="L25" s="26">
        <v>9448256</v>
      </c>
    </row>
    <row r="26" spans="3:12" ht="15" customHeight="1" x14ac:dyDescent="0.25">
      <c r="C26" s="23">
        <f t="shared" si="0"/>
        <v>20</v>
      </c>
      <c r="D26" s="26" t="s">
        <v>286</v>
      </c>
      <c r="E26" s="26">
        <v>447355</v>
      </c>
      <c r="F26" s="26">
        <v>11858</v>
      </c>
      <c r="G26" s="26">
        <v>409498</v>
      </c>
      <c r="H26" s="26">
        <v>38542</v>
      </c>
      <c r="I26" s="59">
        <v>1022</v>
      </c>
      <c r="J26" s="26">
        <v>5041257</v>
      </c>
      <c r="K26" s="26">
        <v>434335</v>
      </c>
      <c r="L26" s="26">
        <v>11606838</v>
      </c>
    </row>
    <row r="27" spans="3:12" ht="15" customHeight="1" x14ac:dyDescent="0.25">
      <c r="C27" s="23">
        <f t="shared" si="0"/>
        <v>21</v>
      </c>
      <c r="D27" s="25" t="s">
        <v>458</v>
      </c>
      <c r="E27" s="25">
        <v>3624</v>
      </c>
      <c r="F27" s="25">
        <v>59</v>
      </c>
      <c r="G27" s="25">
        <v>1335</v>
      </c>
      <c r="H27" s="25">
        <v>9059</v>
      </c>
      <c r="I27" s="25">
        <v>147</v>
      </c>
      <c r="J27" s="25">
        <v>23311</v>
      </c>
      <c r="K27" s="25">
        <v>58270</v>
      </c>
      <c r="L27" s="26">
        <v>400050</v>
      </c>
    </row>
    <row r="28" spans="3:12" ht="15" customHeight="1" x14ac:dyDescent="0.25">
      <c r="C28" s="23">
        <f t="shared" si="0"/>
        <v>22</v>
      </c>
      <c r="D28" s="25" t="s">
        <v>428</v>
      </c>
      <c r="E28" s="25">
        <v>2683</v>
      </c>
      <c r="F28" s="25">
        <v>41</v>
      </c>
      <c r="G28" s="25">
        <v>187</v>
      </c>
      <c r="H28" s="25">
        <v>219</v>
      </c>
      <c r="I28" s="25">
        <v>3</v>
      </c>
      <c r="J28" s="25">
        <v>249629</v>
      </c>
      <c r="K28" s="25">
        <v>20414</v>
      </c>
      <c r="L28" s="26">
        <v>12228583</v>
      </c>
    </row>
    <row r="29" spans="3:12" ht="15" customHeight="1" x14ac:dyDescent="0.25">
      <c r="C29" s="23">
        <f t="shared" si="0"/>
        <v>23</v>
      </c>
      <c r="D29" s="25" t="s">
        <v>430</v>
      </c>
      <c r="E29" s="25">
        <v>206</v>
      </c>
      <c r="F29" s="25">
        <v>9</v>
      </c>
      <c r="G29" s="25">
        <v>21</v>
      </c>
      <c r="H29" s="25">
        <v>3312</v>
      </c>
      <c r="I29" s="25">
        <v>145</v>
      </c>
      <c r="J29" s="25">
        <v>88217</v>
      </c>
      <c r="K29" s="25">
        <v>1418303</v>
      </c>
      <c r="L29" s="26">
        <v>62199</v>
      </c>
    </row>
    <row r="30" spans="3:12" ht="15" customHeight="1" x14ac:dyDescent="0.25">
      <c r="C30" s="23">
        <f t="shared" si="0"/>
        <v>24</v>
      </c>
      <c r="D30" s="25" t="s">
        <v>456</v>
      </c>
      <c r="E30" s="25">
        <v>356</v>
      </c>
      <c r="F30" s="25"/>
      <c r="G30" s="25">
        <v>30</v>
      </c>
      <c r="H30" s="25">
        <v>460</v>
      </c>
      <c r="I30" s="25"/>
      <c r="J30" s="25">
        <v>175354</v>
      </c>
      <c r="K30" s="25">
        <v>226414</v>
      </c>
      <c r="L30" s="26">
        <v>774484</v>
      </c>
    </row>
    <row r="31" spans="3:12" ht="15" customHeight="1" x14ac:dyDescent="0.25">
      <c r="C31" s="23">
        <f t="shared" si="0"/>
        <v>25</v>
      </c>
      <c r="D31" s="26" t="s">
        <v>332</v>
      </c>
      <c r="E31" s="26">
        <v>141867</v>
      </c>
      <c r="F31" s="26">
        <v>8741</v>
      </c>
      <c r="G31" s="26">
        <v>21071</v>
      </c>
      <c r="H31" s="26">
        <v>12098</v>
      </c>
      <c r="I31" s="59">
        <v>745</v>
      </c>
      <c r="J31" s="26">
        <v>334452</v>
      </c>
      <c r="K31" s="26">
        <v>28520</v>
      </c>
      <c r="L31" s="26">
        <v>11726750</v>
      </c>
    </row>
    <row r="32" spans="3:12" ht="15" customHeight="1" x14ac:dyDescent="0.25">
      <c r="C32" s="23">
        <f t="shared" si="0"/>
        <v>26</v>
      </c>
      <c r="D32" s="25" t="s">
        <v>347</v>
      </c>
      <c r="E32" s="25">
        <v>52269</v>
      </c>
      <c r="F32" s="25">
        <v>1280</v>
      </c>
      <c r="G32" s="25">
        <v>22422</v>
      </c>
      <c r="H32" s="25">
        <v>15966</v>
      </c>
      <c r="I32" s="59">
        <v>391</v>
      </c>
      <c r="J32" s="25">
        <v>319831</v>
      </c>
      <c r="K32" s="25">
        <v>97695</v>
      </c>
      <c r="L32" s="26">
        <v>3273769</v>
      </c>
    </row>
    <row r="33" spans="3:12" ht="15" customHeight="1" x14ac:dyDescent="0.25">
      <c r="C33" s="23">
        <f t="shared" si="0"/>
        <v>27</v>
      </c>
      <c r="D33" s="25" t="s">
        <v>451</v>
      </c>
      <c r="E33" s="25">
        <v>6642</v>
      </c>
      <c r="F33" s="25">
        <v>24</v>
      </c>
      <c r="G33" s="25">
        <v>1942</v>
      </c>
      <c r="H33" s="25">
        <v>2805</v>
      </c>
      <c r="I33" s="25">
        <v>10</v>
      </c>
      <c r="J33" s="25">
        <v>299546</v>
      </c>
      <c r="K33" s="25">
        <v>126523</v>
      </c>
      <c r="L33" s="26">
        <v>2367513</v>
      </c>
    </row>
    <row r="34" spans="3:12" ht="15" customHeight="1" x14ac:dyDescent="0.25">
      <c r="C34" s="23">
        <f t="shared" si="0"/>
        <v>28</v>
      </c>
      <c r="D34" s="26" t="s">
        <v>271</v>
      </c>
      <c r="E34" s="26">
        <v>5554206</v>
      </c>
      <c r="F34" s="26">
        <v>160272</v>
      </c>
      <c r="G34" s="26">
        <v>412992</v>
      </c>
      <c r="H34" s="26">
        <v>26067</v>
      </c>
      <c r="I34" s="59">
        <v>752</v>
      </c>
      <c r="J34" s="26">
        <v>21900000</v>
      </c>
      <c r="K34" s="26">
        <v>102781</v>
      </c>
      <c r="L34" s="26">
        <v>213073428</v>
      </c>
    </row>
    <row r="35" spans="3:12" ht="15" customHeight="1" x14ac:dyDescent="0.25">
      <c r="C35" s="23">
        <f t="shared" si="0"/>
        <v>29</v>
      </c>
      <c r="D35" s="25" t="s">
        <v>475</v>
      </c>
      <c r="E35" s="25">
        <v>71</v>
      </c>
      <c r="F35" s="25">
        <v>1</v>
      </c>
      <c r="G35" s="25">
        <v>0</v>
      </c>
      <c r="H35" s="25">
        <v>2343</v>
      </c>
      <c r="I35" s="25">
        <v>33</v>
      </c>
      <c r="J35" s="25">
        <v>5193</v>
      </c>
      <c r="K35" s="25">
        <v>171392</v>
      </c>
      <c r="L35" s="26">
        <v>30299</v>
      </c>
    </row>
    <row r="36" spans="3:12" ht="15" customHeight="1" x14ac:dyDescent="0.25">
      <c r="C36" s="23">
        <f t="shared" si="0"/>
        <v>30</v>
      </c>
      <c r="D36" s="25" t="s">
        <v>426</v>
      </c>
      <c r="E36" s="25">
        <v>148</v>
      </c>
      <c r="F36" s="25">
        <v>3</v>
      </c>
      <c r="G36" s="25">
        <v>2</v>
      </c>
      <c r="H36" s="25">
        <v>337</v>
      </c>
      <c r="I36" s="25">
        <v>7</v>
      </c>
      <c r="J36" s="25">
        <v>66995</v>
      </c>
      <c r="K36" s="25">
        <v>152643</v>
      </c>
      <c r="L36" s="26">
        <v>438900</v>
      </c>
    </row>
    <row r="37" spans="3:12" ht="15" customHeight="1" x14ac:dyDescent="0.25">
      <c r="C37" s="23">
        <f t="shared" si="0"/>
        <v>31</v>
      </c>
      <c r="D37" s="25" t="s">
        <v>346</v>
      </c>
      <c r="E37" s="25">
        <v>56496</v>
      </c>
      <c r="F37" s="25">
        <v>1349</v>
      </c>
      <c r="G37" s="25">
        <v>34110</v>
      </c>
      <c r="H37" s="25">
        <v>8152</v>
      </c>
      <c r="I37" s="59">
        <v>195</v>
      </c>
      <c r="J37" s="25">
        <v>735326</v>
      </c>
      <c r="K37" s="25">
        <v>106102</v>
      </c>
      <c r="L37" s="26">
        <v>6930350</v>
      </c>
    </row>
    <row r="38" spans="3:12" ht="15" customHeight="1" x14ac:dyDescent="0.25">
      <c r="C38" s="23">
        <f t="shared" si="0"/>
        <v>32</v>
      </c>
      <c r="D38" s="25" t="s">
        <v>383</v>
      </c>
      <c r="E38" s="25">
        <v>2517</v>
      </c>
      <c r="F38" s="25">
        <v>67</v>
      </c>
      <c r="G38" s="25">
        <v>169</v>
      </c>
      <c r="H38" s="25">
        <v>119</v>
      </c>
      <c r="I38" s="25">
        <v>3</v>
      </c>
      <c r="J38" s="25"/>
      <c r="K38" s="25"/>
      <c r="L38" s="26">
        <v>21093179</v>
      </c>
    </row>
    <row r="39" spans="3:12" ht="15" customHeight="1" x14ac:dyDescent="0.25">
      <c r="C39" s="23">
        <f t="shared" si="0"/>
        <v>33</v>
      </c>
      <c r="D39" s="25" t="s">
        <v>447</v>
      </c>
      <c r="E39" s="25">
        <v>589</v>
      </c>
      <c r="F39" s="25">
        <v>1</v>
      </c>
      <c r="G39" s="25">
        <v>77</v>
      </c>
      <c r="H39" s="25">
        <v>49</v>
      </c>
      <c r="I39" s="25">
        <v>0.08</v>
      </c>
      <c r="J39" s="25">
        <v>49642</v>
      </c>
      <c r="K39" s="25">
        <v>4134</v>
      </c>
      <c r="L39" s="26">
        <v>12007734</v>
      </c>
    </row>
    <row r="40" spans="3:12" ht="15" customHeight="1" x14ac:dyDescent="0.25">
      <c r="C40" s="23">
        <f t="shared" si="0"/>
        <v>34</v>
      </c>
      <c r="D40" s="25" t="s">
        <v>405</v>
      </c>
      <c r="E40" s="25">
        <v>8882</v>
      </c>
      <c r="F40" s="25">
        <v>95</v>
      </c>
      <c r="G40" s="25">
        <v>677</v>
      </c>
      <c r="H40" s="25">
        <v>15917</v>
      </c>
      <c r="I40" s="25">
        <v>170</v>
      </c>
      <c r="J40" s="25">
        <v>94729</v>
      </c>
      <c r="K40" s="25">
        <v>169755</v>
      </c>
      <c r="L40" s="26">
        <v>558032</v>
      </c>
    </row>
    <row r="41" spans="3:12" ht="15" customHeight="1" x14ac:dyDescent="0.25">
      <c r="C41" s="23">
        <f t="shared" si="0"/>
        <v>35</v>
      </c>
      <c r="D41" s="25" t="s">
        <v>431</v>
      </c>
      <c r="E41" s="25">
        <v>292</v>
      </c>
      <c r="F41" s="25"/>
      <c r="G41" s="25">
        <v>9</v>
      </c>
      <c r="H41" s="25">
        <v>17</v>
      </c>
      <c r="I41" s="25"/>
      <c r="J41" s="25">
        <v>186213</v>
      </c>
      <c r="K41" s="25">
        <v>11086</v>
      </c>
      <c r="L41" s="26">
        <v>16797021</v>
      </c>
    </row>
    <row r="42" spans="3:12" ht="15" customHeight="1" x14ac:dyDescent="0.25">
      <c r="C42" s="23">
        <f t="shared" si="0"/>
        <v>36</v>
      </c>
      <c r="D42" s="25" t="s">
        <v>333</v>
      </c>
      <c r="E42" s="25">
        <v>22103</v>
      </c>
      <c r="F42" s="25">
        <v>429</v>
      </c>
      <c r="G42" s="25">
        <v>523</v>
      </c>
      <c r="H42" s="25">
        <v>826</v>
      </c>
      <c r="I42" s="59">
        <v>16</v>
      </c>
      <c r="J42" s="25">
        <v>149000</v>
      </c>
      <c r="K42" s="25">
        <v>5567</v>
      </c>
      <c r="L42" s="26">
        <v>26765550</v>
      </c>
    </row>
    <row r="43" spans="3:12" ht="15" customHeight="1" x14ac:dyDescent="0.25">
      <c r="C43" s="23">
        <f t="shared" si="0"/>
        <v>37</v>
      </c>
      <c r="D43" s="26" t="s">
        <v>282</v>
      </c>
      <c r="E43" s="26">
        <v>240263</v>
      </c>
      <c r="F43" s="26">
        <v>10208</v>
      </c>
      <c r="G43" s="26">
        <v>30003</v>
      </c>
      <c r="H43" s="26">
        <v>6347</v>
      </c>
      <c r="I43" s="59">
        <v>270</v>
      </c>
      <c r="J43" s="26">
        <v>9753158</v>
      </c>
      <c r="K43" s="26">
        <v>257649</v>
      </c>
      <c r="L43" s="26">
        <v>37854500</v>
      </c>
    </row>
    <row r="44" spans="3:12" ht="15" customHeight="1" x14ac:dyDescent="0.25">
      <c r="C44" s="23">
        <f t="shared" si="0"/>
        <v>38</v>
      </c>
      <c r="D44" s="25" t="s">
        <v>401</v>
      </c>
      <c r="E44" s="25">
        <v>4866</v>
      </c>
      <c r="F44" s="25">
        <v>62</v>
      </c>
      <c r="G44" s="25">
        <v>2880</v>
      </c>
      <c r="H44" s="25">
        <v>1002</v>
      </c>
      <c r="I44" s="25">
        <v>13</v>
      </c>
      <c r="J44" s="25">
        <v>32711</v>
      </c>
      <c r="K44" s="25">
        <v>6733</v>
      </c>
      <c r="L44" s="26">
        <v>4857966</v>
      </c>
    </row>
    <row r="45" spans="3:12" ht="15" customHeight="1" x14ac:dyDescent="0.25">
      <c r="C45" s="23">
        <f t="shared" si="0"/>
        <v>39</v>
      </c>
      <c r="D45" s="25" t="s">
        <v>477</v>
      </c>
      <c r="E45" s="25">
        <v>153</v>
      </c>
      <c r="F45" s="25">
        <v>3</v>
      </c>
      <c r="G45" s="25">
        <v>5</v>
      </c>
      <c r="H45" s="25">
        <v>5816</v>
      </c>
      <c r="I45" s="25">
        <v>114</v>
      </c>
      <c r="J45" s="25">
        <v>3353</v>
      </c>
      <c r="K45" s="25">
        <v>127461</v>
      </c>
      <c r="L45" s="26">
        <v>26306</v>
      </c>
    </row>
    <row r="46" spans="3:12" ht="15" customHeight="1" x14ac:dyDescent="0.25">
      <c r="C46" s="23">
        <f t="shared" si="0"/>
        <v>40</v>
      </c>
      <c r="D46" s="25" t="s">
        <v>432</v>
      </c>
      <c r="E46" s="25">
        <v>240</v>
      </c>
      <c r="F46" s="25">
        <v>1</v>
      </c>
      <c r="G46" s="25">
        <v>18</v>
      </c>
      <c r="H46" s="25">
        <v>3637</v>
      </c>
      <c r="I46" s="25">
        <v>15</v>
      </c>
      <c r="J46" s="25">
        <v>46922</v>
      </c>
      <c r="K46" s="25">
        <v>711123</v>
      </c>
      <c r="L46" s="26">
        <v>65983</v>
      </c>
    </row>
    <row r="47" spans="3:12" ht="15" customHeight="1" x14ac:dyDescent="0.25">
      <c r="C47" s="23">
        <f t="shared" si="0"/>
        <v>41</v>
      </c>
      <c r="D47" s="25" t="s">
        <v>391</v>
      </c>
      <c r="E47" s="25">
        <v>1499</v>
      </c>
      <c r="F47" s="25">
        <v>98</v>
      </c>
      <c r="G47" s="25">
        <v>72</v>
      </c>
      <c r="H47" s="25">
        <v>90</v>
      </c>
      <c r="I47" s="25">
        <v>6</v>
      </c>
      <c r="J47" s="25"/>
      <c r="K47" s="25"/>
      <c r="L47" s="26">
        <v>16581752</v>
      </c>
    </row>
    <row r="48" spans="3:12" ht="15" customHeight="1" x14ac:dyDescent="0.25">
      <c r="C48" s="23">
        <f t="shared" si="0"/>
        <v>42</v>
      </c>
      <c r="D48" s="25" t="s">
        <v>393</v>
      </c>
      <c r="E48" s="25">
        <v>845</v>
      </c>
      <c r="F48" s="25">
        <v>48</v>
      </c>
      <c r="G48" s="25">
        <v>84</v>
      </c>
      <c r="H48" s="25">
        <v>4845</v>
      </c>
      <c r="I48" s="25">
        <v>275</v>
      </c>
      <c r="J48" s="25">
        <v>165849</v>
      </c>
      <c r="K48" s="25">
        <v>950931</v>
      </c>
      <c r="L48" s="26">
        <v>174407</v>
      </c>
    </row>
    <row r="49" spans="3:12" ht="15" customHeight="1" x14ac:dyDescent="0.25">
      <c r="C49" s="23">
        <f t="shared" si="0"/>
        <v>43</v>
      </c>
      <c r="D49" s="26" t="s">
        <v>285</v>
      </c>
      <c r="E49" s="26">
        <v>513188</v>
      </c>
      <c r="F49" s="26">
        <v>14302</v>
      </c>
      <c r="G49" s="26">
        <v>9361</v>
      </c>
      <c r="H49" s="26">
        <v>26768</v>
      </c>
      <c r="I49" s="59">
        <v>746</v>
      </c>
      <c r="J49" s="26">
        <v>4386173</v>
      </c>
      <c r="K49" s="26">
        <v>228781</v>
      </c>
      <c r="L49" s="26">
        <v>19171923</v>
      </c>
    </row>
    <row r="50" spans="3:12" ht="15" customHeight="1" x14ac:dyDescent="0.25">
      <c r="C50" s="23">
        <f t="shared" si="0"/>
        <v>44</v>
      </c>
      <c r="D50" s="26" t="s">
        <v>281</v>
      </c>
      <c r="E50" s="26">
        <v>86070</v>
      </c>
      <c r="F50" s="26">
        <v>4634</v>
      </c>
      <c r="G50" s="26">
        <v>391</v>
      </c>
      <c r="H50" s="26">
        <v>60</v>
      </c>
      <c r="I50" s="59">
        <v>3</v>
      </c>
      <c r="J50" s="26">
        <v>160000000</v>
      </c>
      <c r="K50" s="26">
        <v>111163</v>
      </c>
      <c r="L50" s="26">
        <v>1439323776</v>
      </c>
    </row>
    <row r="51" spans="3:12" ht="15" customHeight="1" x14ac:dyDescent="0.25">
      <c r="C51" s="23">
        <f t="shared" si="0"/>
        <v>45</v>
      </c>
      <c r="D51" s="26" t="s">
        <v>304</v>
      </c>
      <c r="E51" s="26">
        <v>1093256</v>
      </c>
      <c r="F51" s="26">
        <v>31670</v>
      </c>
      <c r="G51" s="26">
        <v>75790</v>
      </c>
      <c r="H51" s="26">
        <v>21408</v>
      </c>
      <c r="I51" s="59">
        <v>620</v>
      </c>
      <c r="J51" s="26">
        <v>5126096</v>
      </c>
      <c r="K51" s="26">
        <v>100381</v>
      </c>
      <c r="L51" s="26">
        <v>51066585</v>
      </c>
    </row>
    <row r="52" spans="3:12" ht="15" customHeight="1" x14ac:dyDescent="0.25">
      <c r="C52" s="23">
        <f t="shared" si="0"/>
        <v>46</v>
      </c>
      <c r="D52" s="25" t="s">
        <v>450</v>
      </c>
      <c r="E52" s="25">
        <v>545</v>
      </c>
      <c r="F52" s="25">
        <v>7</v>
      </c>
      <c r="G52" s="25">
        <v>40</v>
      </c>
      <c r="H52" s="25">
        <v>622</v>
      </c>
      <c r="I52" s="25">
        <v>8</v>
      </c>
      <c r="J52" s="25"/>
      <c r="K52" s="25"/>
      <c r="L52" s="26">
        <v>875789</v>
      </c>
    </row>
    <row r="53" spans="3:12" ht="15" customHeight="1" x14ac:dyDescent="0.25">
      <c r="C53" s="23">
        <f t="shared" si="0"/>
        <v>47</v>
      </c>
      <c r="D53" s="25" t="s">
        <v>398</v>
      </c>
      <c r="E53" s="25">
        <v>5290</v>
      </c>
      <c r="F53" s="25">
        <v>92</v>
      </c>
      <c r="G53" s="25">
        <v>1311</v>
      </c>
      <c r="H53" s="25">
        <v>951</v>
      </c>
      <c r="I53" s="25">
        <v>17</v>
      </c>
      <c r="J53" s="25"/>
      <c r="K53" s="25"/>
      <c r="L53" s="26">
        <v>5563260</v>
      </c>
    </row>
    <row r="54" spans="3:12" ht="15" customHeight="1" x14ac:dyDescent="0.25">
      <c r="C54" s="23">
        <f t="shared" si="0"/>
        <v>48</v>
      </c>
      <c r="D54" s="26" t="s">
        <v>378</v>
      </c>
      <c r="E54" s="26">
        <v>111257</v>
      </c>
      <c r="F54" s="26">
        <v>1404</v>
      </c>
      <c r="G54" s="26">
        <v>41724</v>
      </c>
      <c r="H54" s="26">
        <v>21773</v>
      </c>
      <c r="I54" s="59">
        <v>275</v>
      </c>
      <c r="J54" s="26">
        <v>308063</v>
      </c>
      <c r="K54" s="26">
        <v>60287</v>
      </c>
      <c r="L54" s="26">
        <v>5109903</v>
      </c>
    </row>
    <row r="55" spans="3:12" ht="15" customHeight="1" x14ac:dyDescent="0.25">
      <c r="C55" s="23">
        <f t="shared" si="0"/>
        <v>49</v>
      </c>
      <c r="D55" s="25" t="s">
        <v>350</v>
      </c>
      <c r="E55" s="25">
        <v>52660</v>
      </c>
      <c r="F55" s="25">
        <v>594</v>
      </c>
      <c r="G55" s="25">
        <v>14734</v>
      </c>
      <c r="H55" s="25">
        <v>12855</v>
      </c>
      <c r="I55" s="59">
        <v>145</v>
      </c>
      <c r="J55" s="25">
        <v>507163</v>
      </c>
      <c r="K55" s="25">
        <v>123803</v>
      </c>
      <c r="L55" s="26">
        <v>4096522</v>
      </c>
    </row>
    <row r="56" spans="3:12" ht="15" customHeight="1" x14ac:dyDescent="0.25">
      <c r="C56" s="23">
        <f t="shared" si="0"/>
        <v>50</v>
      </c>
      <c r="D56" s="25" t="s">
        <v>352</v>
      </c>
      <c r="E56" s="25">
        <v>6970</v>
      </c>
      <c r="F56" s="25">
        <v>129</v>
      </c>
      <c r="G56" s="25">
        <v>523</v>
      </c>
      <c r="H56" s="25">
        <v>615</v>
      </c>
      <c r="I56" s="25">
        <v>11</v>
      </c>
      <c r="J56" s="25">
        <v>858131</v>
      </c>
      <c r="K56" s="25">
        <v>75778</v>
      </c>
      <c r="L56" s="26">
        <v>11324243</v>
      </c>
    </row>
    <row r="57" spans="3:12" ht="15" customHeight="1" x14ac:dyDescent="0.25">
      <c r="C57" s="23">
        <f t="shared" si="0"/>
        <v>51</v>
      </c>
      <c r="D57" s="25" t="s">
        <v>464</v>
      </c>
      <c r="E57" s="25">
        <v>995</v>
      </c>
      <c r="F57" s="25">
        <v>1</v>
      </c>
      <c r="G57" s="25">
        <v>296</v>
      </c>
      <c r="H57" s="25">
        <v>6055</v>
      </c>
      <c r="I57" s="25">
        <v>6</v>
      </c>
      <c r="J57" s="25">
        <v>13283</v>
      </c>
      <c r="K57" s="25">
        <v>80835</v>
      </c>
      <c r="L57" s="26">
        <v>164322</v>
      </c>
    </row>
    <row r="58" spans="3:12" ht="15" customHeight="1" x14ac:dyDescent="0.25">
      <c r="C58" s="23">
        <f t="shared" si="0"/>
        <v>52</v>
      </c>
      <c r="D58" s="25" t="s">
        <v>377</v>
      </c>
      <c r="E58" s="25">
        <v>4760</v>
      </c>
      <c r="F58" s="25">
        <v>27</v>
      </c>
      <c r="G58" s="25">
        <v>2851</v>
      </c>
      <c r="H58" s="25">
        <v>3933</v>
      </c>
      <c r="I58" s="25">
        <v>22</v>
      </c>
      <c r="J58" s="25">
        <v>488264</v>
      </c>
      <c r="K58" s="25">
        <v>403408</v>
      </c>
      <c r="L58" s="26">
        <v>1210348</v>
      </c>
    </row>
    <row r="59" spans="3:12" ht="15" customHeight="1" x14ac:dyDescent="0.25">
      <c r="C59" s="23">
        <f t="shared" si="0"/>
        <v>53</v>
      </c>
      <c r="D59" s="26" t="s">
        <v>317</v>
      </c>
      <c r="E59" s="26">
        <v>350896</v>
      </c>
      <c r="F59" s="26">
        <v>3654</v>
      </c>
      <c r="G59" s="26">
        <v>176634</v>
      </c>
      <c r="H59" s="26">
        <v>32746</v>
      </c>
      <c r="I59" s="59">
        <v>341</v>
      </c>
      <c r="J59" s="26">
        <v>2348162</v>
      </c>
      <c r="K59" s="26">
        <v>219131</v>
      </c>
      <c r="L59" s="26">
        <v>10715782</v>
      </c>
    </row>
    <row r="60" spans="3:12" ht="15" customHeight="1" x14ac:dyDescent="0.25">
      <c r="C60" s="23">
        <f t="shared" si="0"/>
        <v>54</v>
      </c>
      <c r="D60" s="25" t="s">
        <v>312</v>
      </c>
      <c r="E60" s="25">
        <v>48241</v>
      </c>
      <c r="F60" s="25">
        <v>724</v>
      </c>
      <c r="G60" s="25">
        <v>12106</v>
      </c>
      <c r="H60" s="25">
        <v>8319</v>
      </c>
      <c r="I60" s="59">
        <v>125</v>
      </c>
      <c r="J60" s="25">
        <v>5385115</v>
      </c>
      <c r="K60" s="25">
        <v>928601</v>
      </c>
      <c r="L60" s="26">
        <v>5799171</v>
      </c>
    </row>
    <row r="61" spans="3:12" ht="15" customHeight="1" x14ac:dyDescent="0.25">
      <c r="C61" s="23">
        <f t="shared" si="0"/>
        <v>55</v>
      </c>
      <c r="D61" s="25" t="s">
        <v>387</v>
      </c>
      <c r="E61" s="25">
        <v>712</v>
      </c>
      <c r="F61" s="25">
        <v>13</v>
      </c>
      <c r="G61" s="25">
        <v>40</v>
      </c>
      <c r="H61" s="25"/>
      <c r="I61" s="25"/>
      <c r="J61" s="25"/>
      <c r="K61" s="25"/>
      <c r="L61" s="26"/>
    </row>
    <row r="62" spans="3:12" ht="15" customHeight="1" x14ac:dyDescent="0.25">
      <c r="C62" s="23">
        <f t="shared" si="0"/>
        <v>56</v>
      </c>
      <c r="D62" s="25" t="s">
        <v>351</v>
      </c>
      <c r="E62" s="25">
        <v>5573</v>
      </c>
      <c r="F62" s="25">
        <v>61</v>
      </c>
      <c r="G62" s="25">
        <v>52</v>
      </c>
      <c r="H62" s="25">
        <v>5613</v>
      </c>
      <c r="I62" s="25">
        <v>61</v>
      </c>
      <c r="J62" s="25">
        <v>85461</v>
      </c>
      <c r="K62" s="25">
        <v>86077</v>
      </c>
      <c r="L62" s="26">
        <v>992843</v>
      </c>
    </row>
    <row r="63" spans="3:12" ht="15" customHeight="1" x14ac:dyDescent="0.25">
      <c r="C63" s="23">
        <f t="shared" si="0"/>
        <v>57</v>
      </c>
      <c r="D63" s="25" t="s">
        <v>465</v>
      </c>
      <c r="E63" s="25">
        <v>50</v>
      </c>
      <c r="F63" s="25"/>
      <c r="G63" s="25">
        <v>17</v>
      </c>
      <c r="H63" s="25">
        <v>694</v>
      </c>
      <c r="I63" s="25"/>
      <c r="J63" s="25">
        <v>4268</v>
      </c>
      <c r="K63" s="25">
        <v>59239</v>
      </c>
      <c r="L63" s="26">
        <v>72047</v>
      </c>
    </row>
    <row r="64" spans="3:12" ht="15" customHeight="1" x14ac:dyDescent="0.25">
      <c r="C64" s="23">
        <f t="shared" si="0"/>
        <v>58</v>
      </c>
      <c r="D64" s="26" t="s">
        <v>310</v>
      </c>
      <c r="E64" s="26">
        <v>127591</v>
      </c>
      <c r="F64" s="26">
        <v>2250</v>
      </c>
      <c r="G64" s="26">
        <v>19707</v>
      </c>
      <c r="H64" s="26">
        <v>11722</v>
      </c>
      <c r="I64" s="59">
        <v>207</v>
      </c>
      <c r="J64" s="26">
        <v>602101</v>
      </c>
      <c r="K64" s="26">
        <v>55316</v>
      </c>
      <c r="L64" s="26">
        <v>10884784</v>
      </c>
    </row>
    <row r="65" spans="3:12" ht="15" customHeight="1" x14ac:dyDescent="0.25">
      <c r="C65" s="23">
        <f t="shared" si="0"/>
        <v>59</v>
      </c>
      <c r="D65" s="25" t="s">
        <v>354</v>
      </c>
      <c r="E65" s="25">
        <v>11395</v>
      </c>
      <c r="F65" s="25">
        <v>308</v>
      </c>
      <c r="G65" s="25">
        <v>319</v>
      </c>
      <c r="H65" s="25">
        <v>126</v>
      </c>
      <c r="I65" s="25">
        <v>3</v>
      </c>
      <c r="J65" s="25"/>
      <c r="K65" s="25"/>
      <c r="L65" s="26">
        <v>90459807</v>
      </c>
    </row>
    <row r="66" spans="3:12" ht="15" customHeight="1" x14ac:dyDescent="0.25">
      <c r="C66" s="23">
        <f t="shared" si="0"/>
        <v>60</v>
      </c>
      <c r="D66" s="26" t="s">
        <v>290</v>
      </c>
      <c r="E66" s="26">
        <v>169562</v>
      </c>
      <c r="F66" s="26">
        <v>12692</v>
      </c>
      <c r="G66" s="26">
        <v>7822</v>
      </c>
      <c r="H66" s="26">
        <v>9562</v>
      </c>
      <c r="I66" s="59">
        <v>716</v>
      </c>
      <c r="J66" s="26">
        <v>549226</v>
      </c>
      <c r="K66" s="26">
        <v>30971</v>
      </c>
      <c r="L66" s="26">
        <v>17733276</v>
      </c>
    </row>
    <row r="67" spans="3:12" ht="15" customHeight="1" x14ac:dyDescent="0.25">
      <c r="C67" s="23">
        <f t="shared" si="0"/>
        <v>61</v>
      </c>
      <c r="D67" s="26" t="s">
        <v>309</v>
      </c>
      <c r="E67" s="26">
        <v>107925</v>
      </c>
      <c r="F67" s="26">
        <v>6291</v>
      </c>
      <c r="G67" s="26">
        <v>1982</v>
      </c>
      <c r="H67" s="26">
        <v>1048</v>
      </c>
      <c r="I67" s="59">
        <v>61</v>
      </c>
      <c r="J67" s="26">
        <v>135000</v>
      </c>
      <c r="K67" s="26">
        <v>1311</v>
      </c>
      <c r="L67" s="26">
        <v>102981299</v>
      </c>
    </row>
    <row r="68" spans="3:12" ht="15" customHeight="1" x14ac:dyDescent="0.25">
      <c r="C68" s="23">
        <f t="shared" si="0"/>
        <v>62</v>
      </c>
      <c r="D68" s="25" t="s">
        <v>357</v>
      </c>
      <c r="E68" s="25">
        <v>34015</v>
      </c>
      <c r="F68" s="25">
        <v>987</v>
      </c>
      <c r="G68" s="25">
        <v>3240</v>
      </c>
      <c r="H68" s="25">
        <v>5235</v>
      </c>
      <c r="I68" s="59">
        <v>152</v>
      </c>
      <c r="J68" s="25">
        <v>478223</v>
      </c>
      <c r="K68" s="25">
        <v>73603</v>
      </c>
      <c r="L68" s="26">
        <v>6497366</v>
      </c>
    </row>
    <row r="69" spans="3:12" ht="15" customHeight="1" x14ac:dyDescent="0.25">
      <c r="C69" s="23">
        <f t="shared" si="0"/>
        <v>63</v>
      </c>
      <c r="D69" s="25" t="s">
        <v>379</v>
      </c>
      <c r="E69" s="25">
        <v>5089</v>
      </c>
      <c r="F69" s="25">
        <v>83</v>
      </c>
      <c r="G69" s="25">
        <v>41</v>
      </c>
      <c r="H69" s="25">
        <v>3589</v>
      </c>
      <c r="I69" s="25">
        <v>59</v>
      </c>
      <c r="J69" s="25">
        <v>66077</v>
      </c>
      <c r="K69" s="25">
        <v>46594</v>
      </c>
      <c r="L69" s="26">
        <v>1418141</v>
      </c>
    </row>
    <row r="70" spans="3:12" ht="15" customHeight="1" x14ac:dyDescent="0.25">
      <c r="C70" s="23">
        <f t="shared" si="0"/>
        <v>64</v>
      </c>
      <c r="D70" s="25" t="s">
        <v>449</v>
      </c>
      <c r="E70" s="25">
        <v>480</v>
      </c>
      <c r="F70" s="25"/>
      <c r="G70" s="25">
        <v>54</v>
      </c>
      <c r="H70" s="25">
        <v>135</v>
      </c>
      <c r="I70" s="25"/>
      <c r="J70" s="25"/>
      <c r="K70" s="25"/>
      <c r="L70" s="26">
        <v>3562979</v>
      </c>
    </row>
    <row r="71" spans="3:12" ht="15" customHeight="1" x14ac:dyDescent="0.25">
      <c r="C71" s="23">
        <f t="shared" si="0"/>
        <v>65</v>
      </c>
      <c r="D71" s="25" t="s">
        <v>356</v>
      </c>
      <c r="E71" s="25">
        <v>5046</v>
      </c>
      <c r="F71" s="25">
        <v>73</v>
      </c>
      <c r="G71" s="25">
        <v>1141</v>
      </c>
      <c r="H71" s="25">
        <v>3803</v>
      </c>
      <c r="I71" s="25">
        <v>55</v>
      </c>
      <c r="J71" s="25">
        <v>264808</v>
      </c>
      <c r="K71" s="25">
        <v>199578</v>
      </c>
      <c r="L71" s="26">
        <v>1326841</v>
      </c>
    </row>
    <row r="72" spans="3:12" ht="15" customHeight="1" x14ac:dyDescent="0.25">
      <c r="C72" s="23">
        <f t="shared" ref="C72:C135" si="1">C71+1</f>
        <v>66</v>
      </c>
      <c r="D72" s="25" t="s">
        <v>416</v>
      </c>
      <c r="E72" s="25">
        <v>5929</v>
      </c>
      <c r="F72" s="25">
        <v>117</v>
      </c>
      <c r="G72" s="25">
        <v>155</v>
      </c>
      <c r="H72" s="25">
        <v>5093</v>
      </c>
      <c r="I72" s="25">
        <v>100</v>
      </c>
      <c r="J72" s="25">
        <v>46202</v>
      </c>
      <c r="K72" s="25">
        <v>39684</v>
      </c>
      <c r="L72" s="26">
        <v>1164234</v>
      </c>
    </row>
    <row r="73" spans="3:12" ht="15" customHeight="1" x14ac:dyDescent="0.25">
      <c r="C73" s="23">
        <f t="shared" si="1"/>
        <v>67</v>
      </c>
      <c r="D73" s="26" t="s">
        <v>404</v>
      </c>
      <c r="E73" s="26">
        <v>96942</v>
      </c>
      <c r="F73" s="26">
        <v>1489</v>
      </c>
      <c r="G73" s="26">
        <v>41048</v>
      </c>
      <c r="H73" s="26">
        <v>836</v>
      </c>
      <c r="I73" s="59">
        <v>13</v>
      </c>
      <c r="J73" s="26">
        <v>1492996</v>
      </c>
      <c r="K73" s="26">
        <v>12881</v>
      </c>
      <c r="L73" s="26">
        <v>115910487</v>
      </c>
    </row>
    <row r="74" spans="3:12" ht="15" customHeight="1" x14ac:dyDescent="0.25">
      <c r="C74" s="23">
        <f t="shared" si="1"/>
        <v>68</v>
      </c>
      <c r="D74" s="25" t="s">
        <v>420</v>
      </c>
      <c r="E74" s="25">
        <v>495</v>
      </c>
      <c r="F74" s="25"/>
      <c r="G74" s="25">
        <v>5</v>
      </c>
      <c r="H74" s="25">
        <v>10117</v>
      </c>
      <c r="I74" s="25"/>
      <c r="J74" s="25">
        <v>154511</v>
      </c>
      <c r="K74" s="25">
        <v>3158055</v>
      </c>
      <c r="L74" s="26">
        <v>48926</v>
      </c>
    </row>
    <row r="75" spans="3:12" ht="15" customHeight="1" x14ac:dyDescent="0.25">
      <c r="C75" s="23">
        <f t="shared" si="1"/>
        <v>69</v>
      </c>
      <c r="D75" s="25" t="s">
        <v>467</v>
      </c>
      <c r="E75" s="25">
        <v>13</v>
      </c>
      <c r="F75" s="25"/>
      <c r="G75" s="25">
        <v>0</v>
      </c>
      <c r="H75" s="25">
        <v>3701</v>
      </c>
      <c r="I75" s="25"/>
      <c r="J75" s="25">
        <v>2682</v>
      </c>
      <c r="K75" s="25">
        <v>763450</v>
      </c>
      <c r="L75" s="26">
        <v>3513</v>
      </c>
    </row>
    <row r="76" spans="3:12" ht="15" customHeight="1" x14ac:dyDescent="0.25">
      <c r="C76" s="23">
        <f t="shared" si="1"/>
        <v>70</v>
      </c>
      <c r="D76" s="25" t="s">
        <v>459</v>
      </c>
      <c r="E76" s="25">
        <v>34</v>
      </c>
      <c r="F76" s="25">
        <v>2</v>
      </c>
      <c r="G76" s="25">
        <v>1</v>
      </c>
      <c r="H76" s="25">
        <v>38</v>
      </c>
      <c r="I76" s="25">
        <v>2</v>
      </c>
      <c r="J76" s="25">
        <v>12527</v>
      </c>
      <c r="K76" s="25">
        <v>13940</v>
      </c>
      <c r="L76" s="26">
        <v>898654</v>
      </c>
    </row>
    <row r="77" spans="3:12" ht="15" customHeight="1" x14ac:dyDescent="0.25">
      <c r="C77" s="23">
        <f t="shared" si="1"/>
        <v>71</v>
      </c>
      <c r="D77" s="25" t="s">
        <v>328</v>
      </c>
      <c r="E77" s="25">
        <v>16400</v>
      </c>
      <c r="F77" s="25">
        <v>359</v>
      </c>
      <c r="G77" s="25">
        <v>4741</v>
      </c>
      <c r="H77" s="25">
        <v>2958</v>
      </c>
      <c r="I77" s="59">
        <v>65</v>
      </c>
      <c r="J77" s="25">
        <v>1541169</v>
      </c>
      <c r="K77" s="25">
        <v>278005</v>
      </c>
      <c r="L77" s="26">
        <v>5543667</v>
      </c>
    </row>
    <row r="78" spans="3:12" ht="15" customHeight="1" x14ac:dyDescent="0.25">
      <c r="C78" s="23">
        <f t="shared" si="1"/>
        <v>72</v>
      </c>
      <c r="D78" s="26" t="s">
        <v>275</v>
      </c>
      <c r="E78" s="26">
        <v>1466433</v>
      </c>
      <c r="F78" s="26">
        <v>37435</v>
      </c>
      <c r="G78" s="26">
        <v>1309894</v>
      </c>
      <c r="H78" s="26">
        <v>22449</v>
      </c>
      <c r="I78" s="59">
        <v>573</v>
      </c>
      <c r="J78" s="26">
        <v>16540372</v>
      </c>
      <c r="K78" s="26">
        <v>253209</v>
      </c>
      <c r="L78" s="26">
        <v>65322933</v>
      </c>
    </row>
    <row r="79" spans="3:12" ht="15" customHeight="1" x14ac:dyDescent="0.25">
      <c r="C79" s="23">
        <f t="shared" si="1"/>
        <v>73</v>
      </c>
      <c r="D79" s="25" t="s">
        <v>414</v>
      </c>
      <c r="E79" s="25">
        <v>10567</v>
      </c>
      <c r="F79" s="25">
        <v>70</v>
      </c>
      <c r="G79" s="25">
        <v>502</v>
      </c>
      <c r="H79" s="25">
        <v>35077</v>
      </c>
      <c r="I79" s="25">
        <v>232</v>
      </c>
      <c r="J79" s="25">
        <v>75074</v>
      </c>
      <c r="K79" s="25">
        <v>249207</v>
      </c>
      <c r="L79" s="26">
        <v>301252</v>
      </c>
    </row>
    <row r="80" spans="3:12" ht="15" customHeight="1" x14ac:dyDescent="0.25">
      <c r="C80" s="23">
        <f t="shared" si="1"/>
        <v>74</v>
      </c>
      <c r="D80" s="25" t="s">
        <v>442</v>
      </c>
      <c r="E80" s="25">
        <v>8646</v>
      </c>
      <c r="F80" s="25">
        <v>38</v>
      </c>
      <c r="G80" s="25">
        <v>3766</v>
      </c>
      <c r="H80" s="25">
        <v>30718</v>
      </c>
      <c r="I80" s="25">
        <v>135</v>
      </c>
      <c r="J80" s="25">
        <v>26355</v>
      </c>
      <c r="K80" s="25">
        <v>93636</v>
      </c>
      <c r="L80" s="26">
        <v>281461</v>
      </c>
    </row>
    <row r="81" spans="3:12" ht="15" customHeight="1" x14ac:dyDescent="0.25">
      <c r="C81" s="23">
        <f t="shared" si="1"/>
        <v>75</v>
      </c>
      <c r="D81" s="25" t="s">
        <v>360</v>
      </c>
      <c r="E81" s="25">
        <v>8984</v>
      </c>
      <c r="F81" s="25">
        <v>55</v>
      </c>
      <c r="G81" s="25">
        <v>150</v>
      </c>
      <c r="H81" s="25">
        <v>4005</v>
      </c>
      <c r="I81" s="25">
        <v>25</v>
      </c>
      <c r="J81" s="25">
        <v>245611</v>
      </c>
      <c r="K81" s="25">
        <v>109490</v>
      </c>
      <c r="L81" s="26">
        <v>2243225</v>
      </c>
    </row>
    <row r="82" spans="3:12" ht="15" customHeight="1" x14ac:dyDescent="0.25">
      <c r="C82" s="23">
        <f t="shared" si="1"/>
        <v>76</v>
      </c>
      <c r="D82" s="25" t="s">
        <v>453</v>
      </c>
      <c r="E82" s="25">
        <v>3672</v>
      </c>
      <c r="F82" s="25">
        <v>119</v>
      </c>
      <c r="G82" s="25">
        <v>357</v>
      </c>
      <c r="H82" s="25">
        <v>1505</v>
      </c>
      <c r="I82" s="25">
        <v>49</v>
      </c>
      <c r="J82" s="25">
        <v>21088</v>
      </c>
      <c r="K82" s="25">
        <v>8646</v>
      </c>
      <c r="L82" s="26">
        <v>2439141</v>
      </c>
    </row>
    <row r="83" spans="3:12" ht="15" customHeight="1" x14ac:dyDescent="0.25">
      <c r="C83" s="23">
        <f t="shared" si="1"/>
        <v>77</v>
      </c>
      <c r="D83" s="25" t="s">
        <v>10</v>
      </c>
      <c r="E83" s="25">
        <v>44522</v>
      </c>
      <c r="F83" s="25">
        <v>362</v>
      </c>
      <c r="G83" s="25">
        <v>15527</v>
      </c>
      <c r="H83" s="25">
        <v>11168</v>
      </c>
      <c r="I83" s="59">
        <v>91</v>
      </c>
      <c r="J83" s="25">
        <v>860418</v>
      </c>
      <c r="K83" s="25">
        <v>215831</v>
      </c>
      <c r="L83" s="26">
        <v>3986534</v>
      </c>
    </row>
    <row r="84" spans="3:12" ht="15" customHeight="1" x14ac:dyDescent="0.25">
      <c r="C84" s="23">
        <f t="shared" si="1"/>
        <v>78</v>
      </c>
      <c r="D84" s="26" t="s">
        <v>276</v>
      </c>
      <c r="E84" s="26">
        <v>560586</v>
      </c>
      <c r="F84" s="26">
        <v>10734</v>
      </c>
      <c r="G84" s="26">
        <v>186752</v>
      </c>
      <c r="H84" s="26">
        <v>6684</v>
      </c>
      <c r="I84" s="59">
        <v>128</v>
      </c>
      <c r="J84" s="26">
        <v>21882967</v>
      </c>
      <c r="K84" s="26">
        <v>260898</v>
      </c>
      <c r="L84" s="26">
        <v>83875505</v>
      </c>
    </row>
    <row r="85" spans="3:12" ht="15" customHeight="1" x14ac:dyDescent="0.25">
      <c r="C85" s="23">
        <f t="shared" si="1"/>
        <v>79</v>
      </c>
      <c r="D85" s="25" t="s">
        <v>329</v>
      </c>
      <c r="E85" s="25">
        <v>48200</v>
      </c>
      <c r="F85" s="25">
        <v>320</v>
      </c>
      <c r="G85" s="25">
        <v>620</v>
      </c>
      <c r="H85" s="25">
        <v>1540</v>
      </c>
      <c r="I85" s="59">
        <v>10</v>
      </c>
      <c r="J85" s="25">
        <v>532197</v>
      </c>
      <c r="K85" s="25">
        <v>17009</v>
      </c>
      <c r="L85" s="26">
        <v>31289749</v>
      </c>
    </row>
    <row r="86" spans="3:12" ht="15" customHeight="1" x14ac:dyDescent="0.25">
      <c r="C86" s="23">
        <f t="shared" si="1"/>
        <v>80</v>
      </c>
      <c r="D86" s="25" t="s">
        <v>425</v>
      </c>
      <c r="E86" s="25">
        <v>707</v>
      </c>
      <c r="F86" s="25"/>
      <c r="G86" s="25">
        <v>78</v>
      </c>
      <c r="H86" s="25">
        <v>20987</v>
      </c>
      <c r="I86" s="25"/>
      <c r="J86" s="25">
        <v>66911</v>
      </c>
      <c r="K86" s="25">
        <v>1986197</v>
      </c>
      <c r="L86" s="26">
        <v>33688</v>
      </c>
    </row>
    <row r="87" spans="3:12" ht="15" customHeight="1" x14ac:dyDescent="0.25">
      <c r="C87" s="23">
        <f t="shared" si="1"/>
        <v>81</v>
      </c>
      <c r="D87" s="25" t="s">
        <v>343</v>
      </c>
      <c r="E87" s="25">
        <v>42080</v>
      </c>
      <c r="F87" s="25">
        <v>642</v>
      </c>
      <c r="G87" s="25">
        <v>31449</v>
      </c>
      <c r="H87" s="25">
        <v>4044</v>
      </c>
      <c r="I87" s="59">
        <v>62</v>
      </c>
      <c r="J87" s="25">
        <v>1792030</v>
      </c>
      <c r="K87" s="25">
        <v>172220</v>
      </c>
      <c r="L87" s="26">
        <v>10405492</v>
      </c>
    </row>
    <row r="88" spans="3:12" ht="15" customHeight="1" x14ac:dyDescent="0.25">
      <c r="C88" s="23">
        <f t="shared" si="1"/>
        <v>82</v>
      </c>
      <c r="D88" s="25" t="s">
        <v>472</v>
      </c>
      <c r="E88" s="25">
        <v>17</v>
      </c>
      <c r="F88" s="25"/>
      <c r="G88" s="25">
        <v>1</v>
      </c>
      <c r="H88" s="25">
        <v>299</v>
      </c>
      <c r="I88" s="25"/>
      <c r="J88" s="25">
        <v>10996</v>
      </c>
      <c r="K88" s="25">
        <v>193578</v>
      </c>
      <c r="L88" s="26">
        <v>56804</v>
      </c>
    </row>
    <row r="89" spans="3:12" ht="15" customHeight="1" x14ac:dyDescent="0.25">
      <c r="C89" s="23">
        <f t="shared" si="1"/>
        <v>83</v>
      </c>
      <c r="D89" s="25" t="s">
        <v>455</v>
      </c>
      <c r="E89" s="25">
        <v>29</v>
      </c>
      <c r="F89" s="25"/>
      <c r="G89" s="25">
        <v>2</v>
      </c>
      <c r="H89" s="25">
        <v>257</v>
      </c>
      <c r="I89" s="25"/>
      <c r="J89" s="25">
        <v>6252</v>
      </c>
      <c r="K89" s="25">
        <v>55474</v>
      </c>
      <c r="L89" s="26">
        <v>112701</v>
      </c>
    </row>
    <row r="90" spans="3:12" ht="15" customHeight="1" x14ac:dyDescent="0.25">
      <c r="C90" s="23">
        <f t="shared" si="1"/>
        <v>84</v>
      </c>
      <c r="D90" s="25" t="s">
        <v>424</v>
      </c>
      <c r="E90" s="25">
        <v>7605</v>
      </c>
      <c r="F90" s="25">
        <v>126</v>
      </c>
      <c r="G90" s="25">
        <v>5237</v>
      </c>
      <c r="H90" s="25">
        <v>19006</v>
      </c>
      <c r="I90" s="25">
        <v>315</v>
      </c>
      <c r="J90" s="25">
        <v>67445</v>
      </c>
      <c r="K90" s="25">
        <v>168551</v>
      </c>
      <c r="L90" s="26">
        <v>400147</v>
      </c>
    </row>
    <row r="91" spans="3:12" ht="15" customHeight="1" x14ac:dyDescent="0.25">
      <c r="C91" s="23">
        <f t="shared" si="1"/>
        <v>85</v>
      </c>
      <c r="D91" s="26" t="s">
        <v>345</v>
      </c>
      <c r="E91" s="26">
        <v>108104</v>
      </c>
      <c r="F91" s="26">
        <v>3738</v>
      </c>
      <c r="G91" s="26">
        <v>6610</v>
      </c>
      <c r="H91" s="26">
        <v>5997</v>
      </c>
      <c r="I91" s="59">
        <v>207</v>
      </c>
      <c r="J91" s="26">
        <v>435382</v>
      </c>
      <c r="K91" s="26">
        <v>24152</v>
      </c>
      <c r="L91" s="26">
        <v>18026694</v>
      </c>
    </row>
    <row r="92" spans="3:12" ht="15" customHeight="1" x14ac:dyDescent="0.25">
      <c r="C92" s="23">
        <f t="shared" si="1"/>
        <v>86</v>
      </c>
      <c r="D92" s="25" t="s">
        <v>340</v>
      </c>
      <c r="E92" s="25">
        <v>12213</v>
      </c>
      <c r="F92" s="25">
        <v>73</v>
      </c>
      <c r="G92" s="25">
        <v>1540</v>
      </c>
      <c r="H92" s="25">
        <v>922</v>
      </c>
      <c r="I92" s="59">
        <v>6</v>
      </c>
      <c r="J92" s="25">
        <v>43932</v>
      </c>
      <c r="K92" s="25">
        <v>3315</v>
      </c>
      <c r="L92" s="26">
        <v>13250865</v>
      </c>
    </row>
    <row r="93" spans="3:12" ht="15" customHeight="1" x14ac:dyDescent="0.25">
      <c r="C93" s="23">
        <f t="shared" si="1"/>
        <v>87</v>
      </c>
      <c r="D93" s="25" t="s">
        <v>368</v>
      </c>
      <c r="E93" s="25">
        <v>2413</v>
      </c>
      <c r="F93" s="25">
        <v>41</v>
      </c>
      <c r="G93" s="25">
        <v>554</v>
      </c>
      <c r="H93" s="25">
        <v>1217</v>
      </c>
      <c r="I93" s="25">
        <v>21</v>
      </c>
      <c r="J93" s="25"/>
      <c r="K93" s="25"/>
      <c r="L93" s="26">
        <v>1983491</v>
      </c>
    </row>
    <row r="94" spans="3:12" ht="15" customHeight="1" x14ac:dyDescent="0.25">
      <c r="C94" s="23">
        <f t="shared" si="1"/>
        <v>88</v>
      </c>
      <c r="D94" s="25" t="s">
        <v>429</v>
      </c>
      <c r="E94" s="25">
        <v>4238</v>
      </c>
      <c r="F94" s="25">
        <v>128</v>
      </c>
      <c r="G94" s="25">
        <v>846</v>
      </c>
      <c r="H94" s="25">
        <v>5379</v>
      </c>
      <c r="I94" s="25">
        <v>162</v>
      </c>
      <c r="J94" s="25">
        <v>20067</v>
      </c>
      <c r="K94" s="25">
        <v>25471</v>
      </c>
      <c r="L94" s="26">
        <v>787847</v>
      </c>
    </row>
    <row r="95" spans="3:12" ht="15" customHeight="1" x14ac:dyDescent="0.25">
      <c r="C95" s="23">
        <f t="shared" si="1"/>
        <v>89</v>
      </c>
      <c r="D95" s="25" t="s">
        <v>386</v>
      </c>
      <c r="E95" s="25">
        <v>9057</v>
      </c>
      <c r="F95" s="25">
        <v>232</v>
      </c>
      <c r="G95" s="25">
        <v>1396</v>
      </c>
      <c r="H95" s="25">
        <v>791</v>
      </c>
      <c r="I95" s="25">
        <v>20</v>
      </c>
      <c r="J95" s="25">
        <v>32176</v>
      </c>
      <c r="K95" s="25">
        <v>2810</v>
      </c>
      <c r="L95" s="26">
        <v>11449519</v>
      </c>
    </row>
    <row r="96" spans="3:12" ht="15" customHeight="1" x14ac:dyDescent="0.25">
      <c r="C96" s="23">
        <f t="shared" si="1"/>
        <v>90</v>
      </c>
      <c r="D96" s="26" t="s">
        <v>338</v>
      </c>
      <c r="E96" s="26">
        <v>98405</v>
      </c>
      <c r="F96" s="26">
        <v>2688</v>
      </c>
      <c r="G96" s="26">
        <v>54601</v>
      </c>
      <c r="H96" s="26">
        <v>9882</v>
      </c>
      <c r="I96" s="59">
        <v>270</v>
      </c>
      <c r="J96" s="26">
        <v>231650</v>
      </c>
      <c r="K96" s="26">
        <v>23264</v>
      </c>
      <c r="L96" s="26">
        <v>9957608</v>
      </c>
    </row>
    <row r="97" spans="3:12" ht="15" customHeight="1" x14ac:dyDescent="0.25">
      <c r="C97" s="23">
        <f t="shared" si="1"/>
        <v>91</v>
      </c>
      <c r="D97" s="25" t="s">
        <v>369</v>
      </c>
      <c r="E97" s="25">
        <v>5337</v>
      </c>
      <c r="F97" s="25">
        <v>105</v>
      </c>
      <c r="G97" s="25">
        <v>130</v>
      </c>
      <c r="H97" s="25">
        <v>710</v>
      </c>
      <c r="I97" s="25">
        <v>14</v>
      </c>
      <c r="J97" s="25">
        <v>3707664</v>
      </c>
      <c r="K97" s="25">
        <v>493195</v>
      </c>
      <c r="L97" s="26">
        <v>7517647</v>
      </c>
    </row>
    <row r="98" spans="3:12" ht="15" customHeight="1" x14ac:dyDescent="0.25">
      <c r="C98" s="23">
        <f t="shared" si="1"/>
        <v>92</v>
      </c>
      <c r="D98" s="26" t="s">
        <v>337</v>
      </c>
      <c r="E98" s="26">
        <v>82780</v>
      </c>
      <c r="F98" s="26">
        <v>1889</v>
      </c>
      <c r="G98" s="26">
        <v>60415</v>
      </c>
      <c r="H98" s="26">
        <v>8577</v>
      </c>
      <c r="I98" s="59">
        <v>196</v>
      </c>
      <c r="J98" s="26">
        <v>1097371</v>
      </c>
      <c r="K98" s="26">
        <v>113695</v>
      </c>
      <c r="L98" s="26">
        <v>9651912</v>
      </c>
    </row>
    <row r="99" spans="3:12" ht="15" customHeight="1" x14ac:dyDescent="0.25">
      <c r="C99" s="23">
        <f t="shared" si="1"/>
        <v>93</v>
      </c>
      <c r="D99" s="25" t="s">
        <v>355</v>
      </c>
      <c r="E99" s="25">
        <v>4931</v>
      </c>
      <c r="F99" s="25">
        <v>16</v>
      </c>
      <c r="G99" s="25">
        <v>905</v>
      </c>
      <c r="H99" s="25">
        <v>14418</v>
      </c>
      <c r="I99" s="25">
        <v>47</v>
      </c>
      <c r="J99" s="25">
        <v>355647</v>
      </c>
      <c r="K99" s="25">
        <v>1039913</v>
      </c>
      <c r="L99" s="26">
        <v>341997</v>
      </c>
    </row>
    <row r="100" spans="3:12" ht="15" customHeight="1" x14ac:dyDescent="0.25">
      <c r="C100" s="23">
        <f t="shared" si="1"/>
        <v>94</v>
      </c>
      <c r="D100" s="26" t="s">
        <v>279</v>
      </c>
      <c r="E100" s="26">
        <v>8267623</v>
      </c>
      <c r="F100" s="26">
        <v>123139</v>
      </c>
      <c r="G100" s="26">
        <v>541363</v>
      </c>
      <c r="H100" s="26">
        <v>5971</v>
      </c>
      <c r="I100" s="59">
        <v>89</v>
      </c>
      <c r="J100" s="26">
        <v>111789350</v>
      </c>
      <c r="K100" s="26">
        <v>80737</v>
      </c>
      <c r="L100" s="26">
        <v>1384604543</v>
      </c>
    </row>
    <row r="101" spans="3:12" ht="15" customHeight="1" x14ac:dyDescent="0.25">
      <c r="C101" s="23">
        <f t="shared" si="1"/>
        <v>95</v>
      </c>
      <c r="D101" s="26" t="s">
        <v>299</v>
      </c>
      <c r="E101" s="26">
        <v>415402</v>
      </c>
      <c r="F101" s="26">
        <v>14044</v>
      </c>
      <c r="G101" s="26">
        <v>55792</v>
      </c>
      <c r="H101" s="26">
        <v>1513</v>
      </c>
      <c r="I101" s="59">
        <v>51</v>
      </c>
      <c r="J101" s="26">
        <v>4567608</v>
      </c>
      <c r="K101" s="26">
        <v>16640</v>
      </c>
      <c r="L101" s="26">
        <v>274503367</v>
      </c>
    </row>
    <row r="102" spans="3:12" ht="15" customHeight="1" x14ac:dyDescent="0.25">
      <c r="C102" s="23">
        <f t="shared" si="1"/>
        <v>96</v>
      </c>
      <c r="D102" s="26" t="s">
        <v>278</v>
      </c>
      <c r="E102" s="26">
        <v>628780</v>
      </c>
      <c r="F102" s="26">
        <v>35738</v>
      </c>
      <c r="G102" s="26">
        <v>101795</v>
      </c>
      <c r="H102" s="26">
        <v>7454</v>
      </c>
      <c r="I102" s="59">
        <v>424</v>
      </c>
      <c r="J102" s="26">
        <v>4965326</v>
      </c>
      <c r="K102" s="26">
        <v>58861</v>
      </c>
      <c r="L102" s="26">
        <v>84356102</v>
      </c>
    </row>
    <row r="103" spans="3:12" ht="15" customHeight="1" x14ac:dyDescent="0.25">
      <c r="C103" s="23">
        <f t="shared" si="1"/>
        <v>97</v>
      </c>
      <c r="D103" s="26" t="s">
        <v>335</v>
      </c>
      <c r="E103" s="26">
        <v>478701</v>
      </c>
      <c r="F103" s="26">
        <v>11017</v>
      </c>
      <c r="G103" s="26">
        <v>61907</v>
      </c>
      <c r="H103" s="26">
        <v>11813</v>
      </c>
      <c r="I103" s="59">
        <v>272</v>
      </c>
      <c r="J103" s="26">
        <v>2894127</v>
      </c>
      <c r="K103" s="26">
        <v>71418</v>
      </c>
      <c r="L103" s="26">
        <v>40523567</v>
      </c>
    </row>
    <row r="104" spans="3:12" ht="15" customHeight="1" x14ac:dyDescent="0.25">
      <c r="C104" s="23">
        <f t="shared" si="1"/>
        <v>98</v>
      </c>
      <c r="D104" s="25" t="s">
        <v>298</v>
      </c>
      <c r="E104" s="25">
        <v>62750</v>
      </c>
      <c r="F104" s="25">
        <v>1917</v>
      </c>
      <c r="G104" s="25">
        <v>37469</v>
      </c>
      <c r="H104" s="25">
        <v>12660</v>
      </c>
      <c r="I104" s="59">
        <v>387</v>
      </c>
      <c r="J104" s="25">
        <v>1656911</v>
      </c>
      <c r="K104" s="25">
        <v>334293</v>
      </c>
      <c r="L104" s="26">
        <v>4956456</v>
      </c>
    </row>
    <row r="105" spans="3:12" ht="15" customHeight="1" x14ac:dyDescent="0.25">
      <c r="C105" s="23">
        <f t="shared" si="1"/>
        <v>99</v>
      </c>
      <c r="D105" s="25" t="s">
        <v>407</v>
      </c>
      <c r="E105" s="25">
        <v>355</v>
      </c>
      <c r="F105" s="25">
        <v>24</v>
      </c>
      <c r="G105" s="25">
        <v>7</v>
      </c>
      <c r="H105" s="25">
        <v>4167</v>
      </c>
      <c r="I105" s="25">
        <v>282</v>
      </c>
      <c r="J105" s="25">
        <v>16321</v>
      </c>
      <c r="K105" s="25">
        <v>191593</v>
      </c>
      <c r="L105" s="26">
        <v>85186</v>
      </c>
    </row>
    <row r="106" spans="3:12" ht="15" customHeight="1" x14ac:dyDescent="0.25">
      <c r="C106" s="23">
        <f t="shared" si="1"/>
        <v>100</v>
      </c>
      <c r="D106" s="26" t="s">
        <v>306</v>
      </c>
      <c r="E106" s="26">
        <v>315983</v>
      </c>
      <c r="F106" s="26">
        <v>2580</v>
      </c>
      <c r="G106" s="26">
        <v>9769</v>
      </c>
      <c r="H106" s="26">
        <v>34355</v>
      </c>
      <c r="I106" s="59">
        <v>281</v>
      </c>
      <c r="J106" s="26">
        <v>4646137</v>
      </c>
      <c r="K106" s="26">
        <v>505147</v>
      </c>
      <c r="L106" s="26">
        <v>9197590</v>
      </c>
    </row>
    <row r="107" spans="3:12" ht="15" customHeight="1" x14ac:dyDescent="0.25">
      <c r="C107" s="23">
        <f t="shared" si="1"/>
        <v>101</v>
      </c>
      <c r="D107" s="26" t="s">
        <v>274</v>
      </c>
      <c r="E107" s="26">
        <v>731588</v>
      </c>
      <c r="F107" s="26">
        <v>39059</v>
      </c>
      <c r="G107" s="26">
        <v>396512</v>
      </c>
      <c r="H107" s="26">
        <v>12106</v>
      </c>
      <c r="I107" s="59">
        <v>646</v>
      </c>
      <c r="J107" s="26">
        <v>16103649</v>
      </c>
      <c r="K107" s="26">
        <v>266479</v>
      </c>
      <c r="L107" s="26">
        <v>60431276</v>
      </c>
    </row>
    <row r="108" spans="3:12" ht="15" customHeight="1" x14ac:dyDescent="0.25">
      <c r="C108" s="23">
        <f t="shared" si="1"/>
        <v>102</v>
      </c>
      <c r="D108" s="25" t="s">
        <v>349</v>
      </c>
      <c r="E108" s="25">
        <v>20753</v>
      </c>
      <c r="F108" s="25">
        <v>126</v>
      </c>
      <c r="G108" s="25">
        <v>217</v>
      </c>
      <c r="H108" s="25">
        <v>780</v>
      </c>
      <c r="I108" s="59">
        <v>5</v>
      </c>
      <c r="J108" s="25">
        <v>195065</v>
      </c>
      <c r="K108" s="25">
        <v>7335</v>
      </c>
      <c r="L108" s="26">
        <v>26595477</v>
      </c>
    </row>
    <row r="109" spans="3:12" ht="15" customHeight="1" x14ac:dyDescent="0.25">
      <c r="C109" s="23">
        <f t="shared" si="1"/>
        <v>103</v>
      </c>
      <c r="D109" s="25" t="s">
        <v>394</v>
      </c>
      <c r="E109" s="25">
        <v>9257</v>
      </c>
      <c r="F109" s="25">
        <v>210</v>
      </c>
      <c r="G109" s="25">
        <v>4410</v>
      </c>
      <c r="H109" s="25">
        <v>3121</v>
      </c>
      <c r="I109" s="25">
        <v>71</v>
      </c>
      <c r="J109" s="25">
        <v>97277</v>
      </c>
      <c r="K109" s="25">
        <v>32802</v>
      </c>
      <c r="L109" s="26">
        <v>2965578</v>
      </c>
    </row>
    <row r="110" spans="3:12" ht="15" customHeight="1" x14ac:dyDescent="0.25">
      <c r="C110" s="23">
        <f t="shared" si="1"/>
        <v>104</v>
      </c>
      <c r="D110" s="26" t="s">
        <v>307</v>
      </c>
      <c r="E110" s="26">
        <v>101813</v>
      </c>
      <c r="F110" s="26">
        <v>1774</v>
      </c>
      <c r="G110" s="26">
        <v>6656</v>
      </c>
      <c r="H110" s="26">
        <v>806</v>
      </c>
      <c r="I110" s="59">
        <v>14</v>
      </c>
      <c r="J110" s="26">
        <v>2730524</v>
      </c>
      <c r="K110" s="26">
        <v>21612</v>
      </c>
      <c r="L110" s="26">
        <v>126343177</v>
      </c>
    </row>
    <row r="111" spans="3:12" ht="15" customHeight="1" x14ac:dyDescent="0.25">
      <c r="C111" s="23">
        <f t="shared" si="1"/>
        <v>105</v>
      </c>
      <c r="D111" s="26" t="s">
        <v>388</v>
      </c>
      <c r="E111" s="26">
        <v>81743</v>
      </c>
      <c r="F111" s="26">
        <v>913</v>
      </c>
      <c r="G111" s="26">
        <v>72972</v>
      </c>
      <c r="H111" s="26">
        <v>7985</v>
      </c>
      <c r="I111" s="59">
        <v>89</v>
      </c>
      <c r="J111" s="26">
        <v>1913801</v>
      </c>
      <c r="K111" s="26">
        <v>186941</v>
      </c>
      <c r="L111" s="26">
        <v>10237473</v>
      </c>
    </row>
    <row r="112" spans="3:12" ht="15" customHeight="1" x14ac:dyDescent="0.25">
      <c r="C112" s="23">
        <f t="shared" si="1"/>
        <v>106</v>
      </c>
      <c r="D112" s="26" t="s">
        <v>322</v>
      </c>
      <c r="E112" s="26">
        <v>113309</v>
      </c>
      <c r="F112" s="26">
        <v>1857</v>
      </c>
      <c r="G112" s="26">
        <v>4736</v>
      </c>
      <c r="H112" s="26">
        <v>6010</v>
      </c>
      <c r="I112" s="59">
        <v>99</v>
      </c>
      <c r="J112" s="26">
        <v>3466616</v>
      </c>
      <c r="K112" s="26">
        <v>183879</v>
      </c>
      <c r="L112" s="26">
        <v>18852655</v>
      </c>
    </row>
    <row r="113" spans="3:12" ht="15" customHeight="1" x14ac:dyDescent="0.25">
      <c r="C113" s="23">
        <f t="shared" si="1"/>
        <v>107</v>
      </c>
      <c r="D113" s="25" t="s">
        <v>367</v>
      </c>
      <c r="E113" s="25">
        <v>56601</v>
      </c>
      <c r="F113" s="25">
        <v>1027</v>
      </c>
      <c r="G113" s="25">
        <v>18132</v>
      </c>
      <c r="H113" s="25">
        <v>1045</v>
      </c>
      <c r="I113" s="59">
        <v>19</v>
      </c>
      <c r="J113" s="25">
        <v>704605</v>
      </c>
      <c r="K113" s="25">
        <v>13008</v>
      </c>
      <c r="L113" s="26">
        <v>54166601</v>
      </c>
    </row>
    <row r="114" spans="3:12" ht="15" customHeight="1" x14ac:dyDescent="0.25">
      <c r="C114" s="23">
        <f t="shared" si="1"/>
        <v>108</v>
      </c>
      <c r="D114" s="26" t="s">
        <v>303</v>
      </c>
      <c r="E114" s="26">
        <v>127293</v>
      </c>
      <c r="F114" s="26">
        <v>786</v>
      </c>
      <c r="G114" s="26">
        <v>8121</v>
      </c>
      <c r="H114" s="26">
        <v>29659</v>
      </c>
      <c r="I114" s="59">
        <v>183</v>
      </c>
      <c r="J114" s="26">
        <v>926889</v>
      </c>
      <c r="K114" s="26">
        <v>215965</v>
      </c>
      <c r="L114" s="26">
        <v>4291851</v>
      </c>
    </row>
    <row r="115" spans="3:12" ht="15" customHeight="1" x14ac:dyDescent="0.25">
      <c r="C115" s="23">
        <f t="shared" si="1"/>
        <v>109</v>
      </c>
      <c r="D115" s="25" t="s">
        <v>365</v>
      </c>
      <c r="E115" s="25">
        <v>59879</v>
      </c>
      <c r="F115" s="25">
        <v>1155</v>
      </c>
      <c r="G115" s="25">
        <v>7983</v>
      </c>
      <c r="H115" s="25">
        <v>9127</v>
      </c>
      <c r="I115" s="59">
        <v>176</v>
      </c>
      <c r="J115" s="25">
        <v>417790</v>
      </c>
      <c r="K115" s="25">
        <v>63684</v>
      </c>
      <c r="L115" s="26">
        <v>6560383</v>
      </c>
    </row>
    <row r="116" spans="3:12" ht="15" customHeight="1" x14ac:dyDescent="0.25">
      <c r="C116" s="23">
        <f t="shared" si="1"/>
        <v>110</v>
      </c>
      <c r="D116" s="25" t="s">
        <v>457</v>
      </c>
      <c r="E116" s="25">
        <v>24</v>
      </c>
      <c r="F116" s="25"/>
      <c r="G116" s="25">
        <v>1</v>
      </c>
      <c r="H116" s="25">
        <v>3</v>
      </c>
      <c r="I116" s="25"/>
      <c r="J116" s="25">
        <v>66366</v>
      </c>
      <c r="K116" s="25">
        <v>9077</v>
      </c>
      <c r="L116" s="26">
        <v>7311145</v>
      </c>
    </row>
    <row r="117" spans="3:12" ht="15" customHeight="1" x14ac:dyDescent="0.25">
      <c r="C117" s="23">
        <f t="shared" si="1"/>
        <v>111</v>
      </c>
      <c r="D117" s="25" t="s">
        <v>372</v>
      </c>
      <c r="E117" s="25">
        <v>6268</v>
      </c>
      <c r="F117" s="25">
        <v>77</v>
      </c>
      <c r="G117" s="25">
        <v>4785</v>
      </c>
      <c r="H117" s="25">
        <v>3336</v>
      </c>
      <c r="I117" s="25">
        <v>41</v>
      </c>
      <c r="J117" s="25">
        <v>460409</v>
      </c>
      <c r="K117" s="25">
        <v>245034</v>
      </c>
      <c r="L117" s="26">
        <v>1878956</v>
      </c>
    </row>
    <row r="118" spans="3:12" ht="15" customHeight="1" x14ac:dyDescent="0.25">
      <c r="C118" s="23">
        <f t="shared" si="1"/>
        <v>112</v>
      </c>
      <c r="D118" s="26" t="s">
        <v>373</v>
      </c>
      <c r="E118" s="26">
        <v>83697</v>
      </c>
      <c r="F118" s="26">
        <v>652</v>
      </c>
      <c r="G118" s="26">
        <v>39160</v>
      </c>
      <c r="H118" s="26">
        <v>12281</v>
      </c>
      <c r="I118" s="59">
        <v>96</v>
      </c>
      <c r="J118" s="26">
        <v>1243062</v>
      </c>
      <c r="K118" s="26">
        <v>182403</v>
      </c>
      <c r="L118" s="26">
        <v>6814906</v>
      </c>
    </row>
    <row r="119" spans="3:12" ht="15" customHeight="1" x14ac:dyDescent="0.25">
      <c r="C119" s="23">
        <f t="shared" si="1"/>
        <v>113</v>
      </c>
      <c r="D119" s="25" t="s">
        <v>481</v>
      </c>
      <c r="E119" s="25">
        <v>1961</v>
      </c>
      <c r="F119" s="25">
        <v>44</v>
      </c>
      <c r="G119" s="25">
        <v>929</v>
      </c>
      <c r="H119" s="25">
        <v>913</v>
      </c>
      <c r="I119" s="25">
        <v>20</v>
      </c>
      <c r="J119" s="25">
        <v>23023</v>
      </c>
      <c r="K119" s="25">
        <v>10718</v>
      </c>
      <c r="L119" s="26">
        <v>2148020</v>
      </c>
    </row>
    <row r="120" spans="3:12" ht="15" customHeight="1" x14ac:dyDescent="0.25">
      <c r="C120" s="23">
        <f t="shared" si="1"/>
        <v>114</v>
      </c>
      <c r="D120" s="25" t="s">
        <v>415</v>
      </c>
      <c r="E120" s="25">
        <v>1436</v>
      </c>
      <c r="F120" s="25">
        <v>82</v>
      </c>
      <c r="G120" s="25">
        <v>71</v>
      </c>
      <c r="H120" s="25">
        <v>282</v>
      </c>
      <c r="I120" s="25">
        <v>16</v>
      </c>
      <c r="J120" s="25">
        <v>30332</v>
      </c>
      <c r="K120" s="25">
        <v>5951</v>
      </c>
      <c r="L120" s="26">
        <v>5097277</v>
      </c>
    </row>
    <row r="121" spans="3:12" ht="15" customHeight="1" x14ac:dyDescent="0.25">
      <c r="C121" s="23">
        <f t="shared" si="1"/>
        <v>115</v>
      </c>
      <c r="D121" s="25" t="s">
        <v>441</v>
      </c>
      <c r="E121" s="25">
        <v>62907</v>
      </c>
      <c r="F121" s="25">
        <v>880</v>
      </c>
      <c r="G121" s="25">
        <v>25419</v>
      </c>
      <c r="H121" s="25">
        <v>9113</v>
      </c>
      <c r="I121" s="59">
        <v>127</v>
      </c>
      <c r="J121" s="25">
        <v>324945</v>
      </c>
      <c r="K121" s="25">
        <v>47074</v>
      </c>
      <c r="L121" s="26">
        <v>6902823</v>
      </c>
    </row>
    <row r="122" spans="3:12" ht="15" customHeight="1" x14ac:dyDescent="0.25">
      <c r="C122" s="23">
        <f t="shared" si="1"/>
        <v>116</v>
      </c>
      <c r="D122" s="25" t="s">
        <v>438</v>
      </c>
      <c r="E122" s="25">
        <v>598</v>
      </c>
      <c r="F122" s="25">
        <v>3</v>
      </c>
      <c r="G122" s="25">
        <v>240</v>
      </c>
      <c r="H122" s="25">
        <v>15669</v>
      </c>
      <c r="I122" s="25">
        <v>79</v>
      </c>
      <c r="J122" s="25">
        <v>9155</v>
      </c>
      <c r="K122" s="25">
        <v>239879</v>
      </c>
      <c r="L122" s="26">
        <v>38165</v>
      </c>
    </row>
    <row r="123" spans="3:12" ht="15" customHeight="1" x14ac:dyDescent="0.25">
      <c r="C123" s="23">
        <f t="shared" si="1"/>
        <v>117</v>
      </c>
      <c r="D123" s="25" t="s">
        <v>359</v>
      </c>
      <c r="E123" s="25">
        <v>16556</v>
      </c>
      <c r="F123" s="25">
        <v>170</v>
      </c>
      <c r="G123" s="25">
        <v>11495</v>
      </c>
      <c r="H123" s="25">
        <v>6111</v>
      </c>
      <c r="I123" s="59">
        <v>63</v>
      </c>
      <c r="J123" s="25">
        <v>1033171</v>
      </c>
      <c r="K123" s="25">
        <v>381376</v>
      </c>
      <c r="L123" s="26">
        <v>2709058</v>
      </c>
    </row>
    <row r="124" spans="3:12" ht="15" customHeight="1" x14ac:dyDescent="0.25">
      <c r="C124" s="23">
        <f t="shared" si="1"/>
        <v>118</v>
      </c>
      <c r="D124" s="25" t="s">
        <v>334</v>
      </c>
      <c r="E124" s="25">
        <v>19101</v>
      </c>
      <c r="F124" s="25">
        <v>160</v>
      </c>
      <c r="G124" s="25">
        <v>8224</v>
      </c>
      <c r="H124" s="25">
        <v>30348</v>
      </c>
      <c r="I124" s="59">
        <v>254</v>
      </c>
      <c r="J124" s="25">
        <v>1087076</v>
      </c>
      <c r="K124" s="25">
        <v>1727154</v>
      </c>
      <c r="L124" s="26">
        <v>629403</v>
      </c>
    </row>
    <row r="125" spans="3:12" ht="15" customHeight="1" x14ac:dyDescent="0.25">
      <c r="C125" s="23">
        <f t="shared" si="1"/>
        <v>119</v>
      </c>
      <c r="D125" s="25" t="s">
        <v>446</v>
      </c>
      <c r="E125" s="25">
        <v>46</v>
      </c>
      <c r="F125" s="25"/>
      <c r="G125" s="25">
        <v>0</v>
      </c>
      <c r="H125" s="25">
        <v>71</v>
      </c>
      <c r="I125" s="25"/>
      <c r="J125" s="25">
        <v>4238</v>
      </c>
      <c r="K125" s="25">
        <v>6497</v>
      </c>
      <c r="L125" s="26">
        <v>652322</v>
      </c>
    </row>
    <row r="126" spans="3:12" ht="15" customHeight="1" x14ac:dyDescent="0.25">
      <c r="C126" s="23">
        <f t="shared" si="1"/>
        <v>120</v>
      </c>
      <c r="D126" s="25" t="s">
        <v>403</v>
      </c>
      <c r="E126" s="25">
        <v>17111</v>
      </c>
      <c r="F126" s="25">
        <v>244</v>
      </c>
      <c r="G126" s="25">
        <v>458</v>
      </c>
      <c r="H126" s="25">
        <v>613</v>
      </c>
      <c r="I126" s="59">
        <v>9</v>
      </c>
      <c r="J126" s="25">
        <v>89524</v>
      </c>
      <c r="K126" s="25">
        <v>3206</v>
      </c>
      <c r="L126" s="26">
        <v>27927428</v>
      </c>
    </row>
    <row r="127" spans="3:12" ht="15" customHeight="1" x14ac:dyDescent="0.25">
      <c r="C127" s="23">
        <f t="shared" si="1"/>
        <v>121</v>
      </c>
      <c r="D127" s="25" t="s">
        <v>440</v>
      </c>
      <c r="E127" s="25">
        <v>5933</v>
      </c>
      <c r="F127" s="25">
        <v>184</v>
      </c>
      <c r="G127" s="25">
        <v>426</v>
      </c>
      <c r="H127" s="25">
        <v>308</v>
      </c>
      <c r="I127" s="25">
        <v>10</v>
      </c>
      <c r="J127" s="25">
        <v>63043</v>
      </c>
      <c r="K127" s="25">
        <v>3267</v>
      </c>
      <c r="L127" s="26">
        <v>19294084</v>
      </c>
    </row>
    <row r="128" spans="3:12" ht="15" customHeight="1" x14ac:dyDescent="0.25">
      <c r="C128" s="23">
        <f t="shared" si="1"/>
        <v>122</v>
      </c>
      <c r="D128" s="25" t="s">
        <v>325</v>
      </c>
      <c r="E128" s="25">
        <v>33339</v>
      </c>
      <c r="F128" s="25">
        <v>251</v>
      </c>
      <c r="G128" s="25">
        <v>9968</v>
      </c>
      <c r="H128" s="25">
        <v>1026</v>
      </c>
      <c r="I128" s="59">
        <v>8</v>
      </c>
      <c r="J128" s="25">
        <v>2156958</v>
      </c>
      <c r="K128" s="25">
        <v>66356</v>
      </c>
      <c r="L128" s="26">
        <v>32506075</v>
      </c>
    </row>
    <row r="129" spans="3:12" ht="15" customHeight="1" x14ac:dyDescent="0.25">
      <c r="C129" s="23">
        <f t="shared" si="1"/>
        <v>123</v>
      </c>
      <c r="D129" s="25" t="s">
        <v>366</v>
      </c>
      <c r="E129" s="25">
        <v>11737</v>
      </c>
      <c r="F129" s="25">
        <v>38</v>
      </c>
      <c r="G129" s="25">
        <v>783</v>
      </c>
      <c r="H129" s="25">
        <v>21586</v>
      </c>
      <c r="I129" s="59">
        <v>70</v>
      </c>
      <c r="J129" s="25">
        <v>150743</v>
      </c>
      <c r="K129" s="25">
        <v>277234</v>
      </c>
      <c r="L129" s="26">
        <v>543740</v>
      </c>
    </row>
    <row r="130" spans="3:12" ht="15" customHeight="1" x14ac:dyDescent="0.25">
      <c r="C130" s="23">
        <f t="shared" si="1"/>
        <v>124</v>
      </c>
      <c r="D130" s="25" t="s">
        <v>375</v>
      </c>
      <c r="E130" s="25">
        <v>3573</v>
      </c>
      <c r="F130" s="25">
        <v>136</v>
      </c>
      <c r="G130" s="25">
        <v>668</v>
      </c>
      <c r="H130" s="25">
        <v>175</v>
      </c>
      <c r="I130" s="25">
        <v>7</v>
      </c>
      <c r="J130" s="25">
        <v>75856</v>
      </c>
      <c r="K130" s="25">
        <v>3710</v>
      </c>
      <c r="L130" s="26">
        <v>20443716</v>
      </c>
    </row>
    <row r="131" spans="3:12" ht="15" customHeight="1" x14ac:dyDescent="0.25">
      <c r="C131" s="23">
        <f t="shared" si="1"/>
        <v>125</v>
      </c>
      <c r="D131" s="25" t="s">
        <v>390</v>
      </c>
      <c r="E131" s="25">
        <v>6400</v>
      </c>
      <c r="F131" s="25">
        <v>66</v>
      </c>
      <c r="G131" s="25">
        <v>1937</v>
      </c>
      <c r="H131" s="25">
        <v>14481</v>
      </c>
      <c r="I131" s="25">
        <v>149</v>
      </c>
      <c r="J131" s="25">
        <v>343290</v>
      </c>
      <c r="K131" s="25">
        <v>776771</v>
      </c>
      <c r="L131" s="26">
        <v>441945</v>
      </c>
    </row>
    <row r="132" spans="3:12" ht="15" customHeight="1" x14ac:dyDescent="0.25">
      <c r="C132" s="23">
        <f t="shared" si="1"/>
        <v>126</v>
      </c>
      <c r="D132" s="25" t="s">
        <v>593</v>
      </c>
      <c r="E132" s="25">
        <v>2</v>
      </c>
      <c r="F132" s="25"/>
      <c r="G132" s="25">
        <v>2</v>
      </c>
      <c r="H132" s="25">
        <v>34</v>
      </c>
      <c r="I132" s="25"/>
      <c r="J132" s="25"/>
      <c r="K132" s="25"/>
      <c r="L132" s="26">
        <v>59326</v>
      </c>
    </row>
    <row r="133" spans="3:12" ht="15" customHeight="1" x14ac:dyDescent="0.25">
      <c r="C133" s="23">
        <f t="shared" si="1"/>
        <v>127</v>
      </c>
      <c r="D133" s="25" t="s">
        <v>419</v>
      </c>
      <c r="E133" s="25">
        <v>3552</v>
      </c>
      <c r="F133" s="25">
        <v>30</v>
      </c>
      <c r="G133" s="25">
        <v>3424</v>
      </c>
      <c r="H133" s="25">
        <v>9468</v>
      </c>
      <c r="I133" s="25">
        <v>80</v>
      </c>
      <c r="J133" s="25">
        <v>50071</v>
      </c>
      <c r="K133" s="25">
        <v>133464</v>
      </c>
      <c r="L133" s="26">
        <v>375165</v>
      </c>
    </row>
    <row r="134" spans="3:12" ht="15" customHeight="1" x14ac:dyDescent="0.25">
      <c r="C134" s="23">
        <f t="shared" si="1"/>
        <v>128</v>
      </c>
      <c r="D134" s="25" t="s">
        <v>421</v>
      </c>
      <c r="E134" s="25">
        <v>7704</v>
      </c>
      <c r="F134" s="25">
        <v>163</v>
      </c>
      <c r="G134" s="25">
        <v>104</v>
      </c>
      <c r="H134" s="25">
        <v>1643</v>
      </c>
      <c r="I134" s="25">
        <v>35</v>
      </c>
      <c r="J134" s="25">
        <v>87633</v>
      </c>
      <c r="K134" s="25">
        <v>18684</v>
      </c>
      <c r="L134" s="26">
        <v>4690214</v>
      </c>
    </row>
    <row r="135" spans="3:12" ht="15" customHeight="1" x14ac:dyDescent="0.25">
      <c r="C135" s="23">
        <f t="shared" si="1"/>
        <v>129</v>
      </c>
      <c r="D135" s="25" t="s">
        <v>408</v>
      </c>
      <c r="E135" s="25">
        <v>451</v>
      </c>
      <c r="F135" s="25">
        <v>10</v>
      </c>
      <c r="G135" s="25">
        <v>28</v>
      </c>
      <c r="H135" s="25">
        <v>354</v>
      </c>
      <c r="I135" s="25">
        <v>8</v>
      </c>
      <c r="J135" s="25">
        <v>273742</v>
      </c>
      <c r="K135" s="25">
        <v>215123</v>
      </c>
      <c r="L135" s="26">
        <v>1272491</v>
      </c>
    </row>
    <row r="136" spans="3:12" ht="15" customHeight="1" x14ac:dyDescent="0.25">
      <c r="C136" s="23">
        <f t="shared" ref="C136:C199" si="2">C135+1</f>
        <v>130</v>
      </c>
      <c r="D136" s="25" t="s">
        <v>363</v>
      </c>
      <c r="E136" s="25">
        <v>4489</v>
      </c>
      <c r="F136" s="25">
        <v>45</v>
      </c>
      <c r="G136" s="25">
        <v>1480</v>
      </c>
      <c r="H136" s="25">
        <v>16323</v>
      </c>
      <c r="I136" s="25">
        <v>164</v>
      </c>
      <c r="J136" s="25">
        <v>14408</v>
      </c>
      <c r="K136" s="25">
        <v>52392</v>
      </c>
      <c r="L136" s="26">
        <v>275006</v>
      </c>
    </row>
    <row r="137" spans="3:12" ht="15" customHeight="1" x14ac:dyDescent="0.25">
      <c r="C137" s="23">
        <f t="shared" si="2"/>
        <v>131</v>
      </c>
      <c r="D137" s="26" t="s">
        <v>284</v>
      </c>
      <c r="E137" s="26">
        <v>933155</v>
      </c>
      <c r="F137" s="26">
        <v>92100</v>
      </c>
      <c r="G137" s="26">
        <v>153635</v>
      </c>
      <c r="H137" s="26">
        <v>7212</v>
      </c>
      <c r="I137" s="59">
        <v>712</v>
      </c>
      <c r="J137" s="26">
        <v>2414882</v>
      </c>
      <c r="K137" s="26">
        <v>18663</v>
      </c>
      <c r="L137" s="26">
        <v>129391657</v>
      </c>
    </row>
    <row r="138" spans="3:12" ht="15" customHeight="1" x14ac:dyDescent="0.25">
      <c r="C138" s="23">
        <f t="shared" si="2"/>
        <v>132</v>
      </c>
      <c r="D138" s="26" t="s">
        <v>327</v>
      </c>
      <c r="E138" s="26">
        <v>76777</v>
      </c>
      <c r="F138" s="26">
        <v>1818</v>
      </c>
      <c r="G138" s="26">
        <v>18084</v>
      </c>
      <c r="H138" s="26">
        <v>19048</v>
      </c>
      <c r="I138" s="59">
        <v>451</v>
      </c>
      <c r="J138" s="26">
        <v>376362</v>
      </c>
      <c r="K138" s="26">
        <v>93373</v>
      </c>
      <c r="L138" s="26">
        <v>4030738</v>
      </c>
    </row>
    <row r="139" spans="3:12" ht="15" customHeight="1" x14ac:dyDescent="0.25">
      <c r="C139" s="23">
        <f t="shared" si="2"/>
        <v>133</v>
      </c>
      <c r="D139" s="25" t="s">
        <v>436</v>
      </c>
      <c r="E139" s="25">
        <v>375</v>
      </c>
      <c r="F139" s="25">
        <v>2</v>
      </c>
      <c r="G139" s="25">
        <v>92</v>
      </c>
      <c r="H139" s="25">
        <v>9533</v>
      </c>
      <c r="I139" s="25">
        <v>51</v>
      </c>
      <c r="J139" s="25">
        <v>51953</v>
      </c>
      <c r="K139" s="25">
        <v>1320716</v>
      </c>
      <c r="L139" s="26">
        <v>39337</v>
      </c>
    </row>
    <row r="140" spans="3:12" ht="15" customHeight="1" x14ac:dyDescent="0.25">
      <c r="C140" s="23">
        <f t="shared" si="2"/>
        <v>134</v>
      </c>
      <c r="D140" s="25" t="s">
        <v>427</v>
      </c>
      <c r="E140" s="25">
        <v>350</v>
      </c>
      <c r="F140" s="25"/>
      <c r="G140" s="25">
        <v>37</v>
      </c>
      <c r="H140" s="25">
        <v>106</v>
      </c>
      <c r="I140" s="25"/>
      <c r="J140" s="25">
        <v>90951</v>
      </c>
      <c r="K140" s="25">
        <v>27594</v>
      </c>
      <c r="L140" s="26">
        <v>3296048</v>
      </c>
    </row>
    <row r="141" spans="3:12" ht="15" customHeight="1" x14ac:dyDescent="0.25">
      <c r="C141" s="23">
        <f t="shared" si="2"/>
        <v>135</v>
      </c>
      <c r="D141" s="25" t="s">
        <v>409</v>
      </c>
      <c r="E141" s="25">
        <v>19210</v>
      </c>
      <c r="F141" s="25">
        <v>320</v>
      </c>
      <c r="G141" s="25">
        <v>4434</v>
      </c>
      <c r="H141" s="25">
        <v>30585</v>
      </c>
      <c r="I141" s="59">
        <v>509</v>
      </c>
      <c r="J141" s="25">
        <v>92468</v>
      </c>
      <c r="K141" s="25">
        <v>147220</v>
      </c>
      <c r="L141" s="26">
        <v>628093</v>
      </c>
    </row>
    <row r="142" spans="3:12" ht="15" customHeight="1" x14ac:dyDescent="0.25">
      <c r="C142" s="23">
        <f t="shared" si="2"/>
        <v>136</v>
      </c>
      <c r="D142" s="25" t="s">
        <v>470</v>
      </c>
      <c r="E142" s="25">
        <v>13</v>
      </c>
      <c r="F142" s="25">
        <v>1</v>
      </c>
      <c r="G142" s="25">
        <v>0</v>
      </c>
      <c r="H142" s="25">
        <v>2604</v>
      </c>
      <c r="I142" s="25">
        <v>200</v>
      </c>
      <c r="J142" s="25">
        <v>483</v>
      </c>
      <c r="K142" s="25">
        <v>96735</v>
      </c>
      <c r="L142" s="26">
        <v>4993</v>
      </c>
    </row>
    <row r="143" spans="3:12" ht="15" customHeight="1" x14ac:dyDescent="0.25">
      <c r="C143" s="23">
        <f t="shared" si="2"/>
        <v>137</v>
      </c>
      <c r="D143" s="26" t="s">
        <v>323</v>
      </c>
      <c r="E143" s="26">
        <v>225070</v>
      </c>
      <c r="F143" s="26">
        <v>3826</v>
      </c>
      <c r="G143" s="26">
        <v>34143</v>
      </c>
      <c r="H143" s="26">
        <v>6073</v>
      </c>
      <c r="I143" s="59">
        <v>103</v>
      </c>
      <c r="J143" s="26">
        <v>3367671</v>
      </c>
      <c r="K143" s="26">
        <v>90874</v>
      </c>
      <c r="L143" s="26">
        <v>37058520</v>
      </c>
    </row>
    <row r="144" spans="3:12" ht="15" customHeight="1" x14ac:dyDescent="0.25">
      <c r="C144" s="23">
        <f t="shared" si="2"/>
        <v>138</v>
      </c>
      <c r="D144" s="25" t="s">
        <v>422</v>
      </c>
      <c r="E144" s="25">
        <v>13130</v>
      </c>
      <c r="F144" s="25">
        <v>94</v>
      </c>
      <c r="G144" s="25">
        <v>2597</v>
      </c>
      <c r="H144" s="25">
        <v>416</v>
      </c>
      <c r="I144" s="59">
        <v>3</v>
      </c>
      <c r="J144" s="25">
        <v>191353</v>
      </c>
      <c r="K144" s="25">
        <v>6066</v>
      </c>
      <c r="L144" s="26">
        <v>31545321</v>
      </c>
    </row>
    <row r="145" spans="3:12" ht="15" customHeight="1" x14ac:dyDescent="0.25">
      <c r="C145" s="23">
        <f t="shared" si="2"/>
        <v>139</v>
      </c>
      <c r="D145" s="25" t="s">
        <v>474</v>
      </c>
      <c r="E145" s="25">
        <v>9</v>
      </c>
      <c r="F145" s="25">
        <v>2</v>
      </c>
      <c r="G145" s="25">
        <v>7</v>
      </c>
      <c r="H145" s="25"/>
      <c r="I145" s="25"/>
      <c r="J145" s="25"/>
      <c r="K145" s="25"/>
      <c r="L145" s="26"/>
    </row>
    <row r="146" spans="3:12" ht="15" customHeight="1" x14ac:dyDescent="0.25">
      <c r="C146" s="23">
        <f t="shared" si="2"/>
        <v>140</v>
      </c>
      <c r="D146" s="25" t="s">
        <v>417</v>
      </c>
      <c r="E146" s="25">
        <v>54607</v>
      </c>
      <c r="F146" s="25">
        <v>1282</v>
      </c>
      <c r="G146" s="25">
        <v>15371</v>
      </c>
      <c r="H146" s="25">
        <v>1001</v>
      </c>
      <c r="I146" s="59">
        <v>24</v>
      </c>
      <c r="J146" s="25">
        <v>708493</v>
      </c>
      <c r="K146" s="25">
        <v>12992</v>
      </c>
      <c r="L146" s="26">
        <v>54533945</v>
      </c>
    </row>
    <row r="147" spans="3:12" ht="15" customHeight="1" x14ac:dyDescent="0.25">
      <c r="C147" s="23">
        <f t="shared" si="2"/>
        <v>141</v>
      </c>
      <c r="D147" s="25" t="s">
        <v>460</v>
      </c>
      <c r="E147" s="25">
        <v>13012</v>
      </c>
      <c r="F147" s="25">
        <v>133</v>
      </c>
      <c r="G147" s="25">
        <v>1678</v>
      </c>
      <c r="H147" s="25">
        <v>5090</v>
      </c>
      <c r="I147" s="59">
        <v>52</v>
      </c>
      <c r="J147" s="25">
        <v>128802</v>
      </c>
      <c r="K147" s="25">
        <v>50385</v>
      </c>
      <c r="L147" s="26">
        <v>2556343</v>
      </c>
    </row>
    <row r="148" spans="3:12" ht="15" customHeight="1" x14ac:dyDescent="0.25">
      <c r="C148" s="23">
        <f t="shared" si="2"/>
        <v>142</v>
      </c>
      <c r="D148" s="26" t="s">
        <v>396</v>
      </c>
      <c r="E148" s="26">
        <v>176500</v>
      </c>
      <c r="F148" s="26">
        <v>984</v>
      </c>
      <c r="G148" s="26">
        <v>37524</v>
      </c>
      <c r="H148" s="26">
        <v>6021</v>
      </c>
      <c r="I148" s="59">
        <v>34</v>
      </c>
      <c r="J148" s="26">
        <v>1469812</v>
      </c>
      <c r="K148" s="26">
        <v>50143</v>
      </c>
      <c r="L148" s="26">
        <v>29312651</v>
      </c>
    </row>
    <row r="149" spans="3:12" ht="15" customHeight="1" x14ac:dyDescent="0.25">
      <c r="C149" s="23">
        <f t="shared" si="2"/>
        <v>143</v>
      </c>
      <c r="D149" s="26" t="s">
        <v>288</v>
      </c>
      <c r="E149" s="26">
        <v>368147</v>
      </c>
      <c r="F149" s="26">
        <v>7463</v>
      </c>
      <c r="G149" s="26" t="s">
        <v>607</v>
      </c>
      <c r="H149" s="26">
        <v>21469</v>
      </c>
      <c r="I149" s="59">
        <v>435</v>
      </c>
      <c r="J149" s="26">
        <v>3327701</v>
      </c>
      <c r="K149" s="26">
        <v>194059</v>
      </c>
      <c r="L149" s="26">
        <v>17147845</v>
      </c>
    </row>
    <row r="150" spans="3:12" ht="15" customHeight="1" x14ac:dyDescent="0.25">
      <c r="C150" s="23">
        <f t="shared" si="2"/>
        <v>144</v>
      </c>
      <c r="D150" s="25" t="s">
        <v>461</v>
      </c>
      <c r="E150" s="25">
        <v>28</v>
      </c>
      <c r="F150" s="25"/>
      <c r="G150" s="25">
        <v>0</v>
      </c>
      <c r="H150" s="25">
        <v>98</v>
      </c>
      <c r="I150" s="25"/>
      <c r="J150" s="25">
        <v>15750</v>
      </c>
      <c r="K150" s="25">
        <v>54987</v>
      </c>
      <c r="L150" s="26">
        <v>286429</v>
      </c>
    </row>
    <row r="151" spans="3:12" ht="15" customHeight="1" x14ac:dyDescent="0.25">
      <c r="C151" s="23">
        <f t="shared" si="2"/>
        <v>145</v>
      </c>
      <c r="D151" s="25" t="s">
        <v>361</v>
      </c>
      <c r="E151" s="25">
        <v>1968</v>
      </c>
      <c r="F151" s="25">
        <v>25</v>
      </c>
      <c r="G151" s="25">
        <v>75</v>
      </c>
      <c r="H151" s="25">
        <v>393</v>
      </c>
      <c r="I151" s="25">
        <v>5</v>
      </c>
      <c r="J151" s="25">
        <v>1106568</v>
      </c>
      <c r="K151" s="25">
        <v>221221</v>
      </c>
      <c r="L151" s="26">
        <v>5002100</v>
      </c>
    </row>
    <row r="152" spans="3:12" ht="15" customHeight="1" x14ac:dyDescent="0.25">
      <c r="C152" s="23">
        <f t="shared" si="2"/>
        <v>146</v>
      </c>
      <c r="D152" s="25" t="s">
        <v>412</v>
      </c>
      <c r="E152" s="25">
        <v>5514</v>
      </c>
      <c r="F152" s="25">
        <v>156</v>
      </c>
      <c r="G152" s="25">
        <v>1133</v>
      </c>
      <c r="H152" s="25">
        <v>829</v>
      </c>
      <c r="I152" s="25">
        <v>23</v>
      </c>
      <c r="J152" s="25"/>
      <c r="K152" s="25"/>
      <c r="L152" s="26">
        <v>6651208</v>
      </c>
    </row>
    <row r="153" spans="3:12" ht="15" customHeight="1" x14ac:dyDescent="0.25">
      <c r="C153" s="23">
        <f t="shared" si="2"/>
        <v>147</v>
      </c>
      <c r="D153" s="25" t="s">
        <v>376</v>
      </c>
      <c r="E153" s="25">
        <v>1222</v>
      </c>
      <c r="F153" s="25">
        <v>69</v>
      </c>
      <c r="G153" s="25">
        <v>12</v>
      </c>
      <c r="H153" s="25">
        <v>50</v>
      </c>
      <c r="I153" s="25">
        <v>3</v>
      </c>
      <c r="J153" s="25">
        <v>37722</v>
      </c>
      <c r="K153" s="25">
        <v>1540</v>
      </c>
      <c r="L153" s="26">
        <v>24493401</v>
      </c>
    </row>
    <row r="154" spans="3:12" ht="15" customHeight="1" x14ac:dyDescent="0.25">
      <c r="C154" s="23">
        <f t="shared" si="2"/>
        <v>148</v>
      </c>
      <c r="D154" s="25" t="s">
        <v>326</v>
      </c>
      <c r="E154" s="25">
        <v>63036</v>
      </c>
      <c r="F154" s="25">
        <v>1147</v>
      </c>
      <c r="G154" s="25">
        <v>2561</v>
      </c>
      <c r="H154" s="25">
        <v>303</v>
      </c>
      <c r="I154" s="59">
        <v>6</v>
      </c>
      <c r="J154" s="25">
        <v>627600</v>
      </c>
      <c r="K154" s="25">
        <v>3020</v>
      </c>
      <c r="L154" s="26">
        <v>207838453</v>
      </c>
    </row>
    <row r="155" spans="3:12" ht="15" customHeight="1" x14ac:dyDescent="0.25">
      <c r="C155" s="23">
        <f t="shared" si="2"/>
        <v>149</v>
      </c>
      <c r="D155" s="25" t="s">
        <v>353</v>
      </c>
      <c r="E155" s="25">
        <v>32997</v>
      </c>
      <c r="F155" s="25">
        <v>1025</v>
      </c>
      <c r="G155" s="25">
        <v>10728</v>
      </c>
      <c r="H155" s="25">
        <v>15838</v>
      </c>
      <c r="I155" s="59">
        <v>492</v>
      </c>
      <c r="J155" s="25">
        <v>253173</v>
      </c>
      <c r="K155" s="25">
        <v>121522</v>
      </c>
      <c r="L155" s="26">
        <v>2083345</v>
      </c>
    </row>
    <row r="156" spans="3:12" ht="15" customHeight="1" x14ac:dyDescent="0.25">
      <c r="C156" s="23">
        <f t="shared" si="2"/>
        <v>150</v>
      </c>
      <c r="D156" s="25" t="s">
        <v>319</v>
      </c>
      <c r="E156" s="25">
        <v>21339</v>
      </c>
      <c r="F156" s="25">
        <v>282</v>
      </c>
      <c r="G156" s="25">
        <v>9194</v>
      </c>
      <c r="H156" s="25">
        <v>3926</v>
      </c>
      <c r="I156" s="59">
        <v>52</v>
      </c>
      <c r="J156" s="25">
        <v>1647788</v>
      </c>
      <c r="K156" s="25">
        <v>303145</v>
      </c>
      <c r="L156" s="26">
        <v>5435649</v>
      </c>
    </row>
    <row r="157" spans="3:12" ht="15" customHeight="1" x14ac:dyDescent="0.25">
      <c r="C157" s="23">
        <f t="shared" si="2"/>
        <v>151</v>
      </c>
      <c r="D157" s="26" t="s">
        <v>330</v>
      </c>
      <c r="E157" s="26">
        <v>116152</v>
      </c>
      <c r="F157" s="26">
        <v>1256</v>
      </c>
      <c r="G157" s="26">
        <v>8701</v>
      </c>
      <c r="H157" s="26">
        <v>22555</v>
      </c>
      <c r="I157" s="59">
        <v>244</v>
      </c>
      <c r="J157" s="26">
        <v>376700</v>
      </c>
      <c r="K157" s="26">
        <v>73149</v>
      </c>
      <c r="L157" s="26">
        <v>5149773</v>
      </c>
    </row>
    <row r="158" spans="3:12" ht="15" customHeight="1" x14ac:dyDescent="0.25">
      <c r="C158" s="23">
        <f t="shared" si="2"/>
        <v>152</v>
      </c>
      <c r="D158" s="26" t="s">
        <v>287</v>
      </c>
      <c r="E158" s="26">
        <v>336260</v>
      </c>
      <c r="F158" s="26">
        <v>6849</v>
      </c>
      <c r="G158" s="26">
        <v>13965</v>
      </c>
      <c r="H158" s="26">
        <v>1512</v>
      </c>
      <c r="I158" s="59">
        <v>31</v>
      </c>
      <c r="J158" s="26">
        <v>4514827</v>
      </c>
      <c r="K158" s="26">
        <v>20307</v>
      </c>
      <c r="L158" s="26">
        <v>222328821</v>
      </c>
    </row>
    <row r="159" spans="3:12" ht="15" customHeight="1" x14ac:dyDescent="0.25">
      <c r="C159" s="23">
        <f t="shared" si="2"/>
        <v>153</v>
      </c>
      <c r="D159" s="25" t="s">
        <v>402</v>
      </c>
      <c r="E159" s="25">
        <v>54775</v>
      </c>
      <c r="F159" s="25">
        <v>493</v>
      </c>
      <c r="G159" s="25">
        <v>7113</v>
      </c>
      <c r="H159" s="25">
        <v>10655</v>
      </c>
      <c r="I159" s="59">
        <v>96</v>
      </c>
      <c r="J159" s="25">
        <v>530779</v>
      </c>
      <c r="K159" s="25">
        <v>103246</v>
      </c>
      <c r="L159" s="26">
        <v>5140928</v>
      </c>
    </row>
    <row r="160" spans="3:12" ht="15" customHeight="1" x14ac:dyDescent="0.25">
      <c r="C160" s="23">
        <f t="shared" si="2"/>
        <v>154</v>
      </c>
      <c r="D160" s="26" t="s">
        <v>315</v>
      </c>
      <c r="E160" s="26">
        <v>134915</v>
      </c>
      <c r="F160" s="26">
        <v>2720</v>
      </c>
      <c r="G160" s="26">
        <v>19630</v>
      </c>
      <c r="H160" s="26">
        <v>31103</v>
      </c>
      <c r="I160" s="59">
        <v>627</v>
      </c>
      <c r="J160" s="26">
        <v>680908</v>
      </c>
      <c r="K160" s="26">
        <v>156977</v>
      </c>
      <c r="L160" s="26">
        <v>4337625</v>
      </c>
    </row>
    <row r="161" spans="3:12" ht="15" customHeight="1" x14ac:dyDescent="0.25">
      <c r="C161" s="23">
        <f t="shared" si="2"/>
        <v>155</v>
      </c>
      <c r="D161" s="25" t="s">
        <v>476</v>
      </c>
      <c r="E161" s="25">
        <v>590</v>
      </c>
      <c r="F161" s="25">
        <v>7</v>
      </c>
      <c r="G161" s="25">
        <v>8</v>
      </c>
      <c r="H161" s="25">
        <v>66</v>
      </c>
      <c r="I161" s="25">
        <v>0.8</v>
      </c>
      <c r="J161" s="25">
        <v>29254</v>
      </c>
      <c r="K161" s="25">
        <v>3249</v>
      </c>
      <c r="L161" s="26">
        <v>9003821</v>
      </c>
    </row>
    <row r="162" spans="3:12" ht="15" customHeight="1" x14ac:dyDescent="0.25">
      <c r="C162" s="23">
        <f t="shared" si="2"/>
        <v>156</v>
      </c>
      <c r="D162" s="25" t="s">
        <v>382</v>
      </c>
      <c r="E162" s="25">
        <v>64156</v>
      </c>
      <c r="F162" s="25">
        <v>1429</v>
      </c>
      <c r="G162" s="25">
        <v>18721</v>
      </c>
      <c r="H162" s="25">
        <v>8958</v>
      </c>
      <c r="I162" s="59">
        <v>200</v>
      </c>
      <c r="J162" s="25">
        <v>368759</v>
      </c>
      <c r="K162" s="25">
        <v>51487</v>
      </c>
      <c r="L162" s="26">
        <v>7162153</v>
      </c>
    </row>
    <row r="163" spans="3:12" ht="15" customHeight="1" x14ac:dyDescent="0.25">
      <c r="C163" s="23">
        <f t="shared" si="2"/>
        <v>157</v>
      </c>
      <c r="D163" s="26" t="s">
        <v>280</v>
      </c>
      <c r="E163" s="26">
        <v>906545</v>
      </c>
      <c r="F163" s="26">
        <v>34585</v>
      </c>
      <c r="G163" s="26">
        <v>41348</v>
      </c>
      <c r="H163" s="26">
        <v>27366</v>
      </c>
      <c r="I163" s="59">
        <v>1044</v>
      </c>
      <c r="J163" s="26">
        <v>4551185</v>
      </c>
      <c r="K163" s="26">
        <v>137387</v>
      </c>
      <c r="L163" s="26">
        <v>33126781</v>
      </c>
    </row>
    <row r="164" spans="3:12" ht="15" customHeight="1" x14ac:dyDescent="0.25">
      <c r="C164" s="23">
        <f t="shared" si="2"/>
        <v>158</v>
      </c>
      <c r="D164" s="26" t="s">
        <v>311</v>
      </c>
      <c r="E164" s="26">
        <v>385400</v>
      </c>
      <c r="F164" s="26">
        <v>7269</v>
      </c>
      <c r="G164" s="26">
        <v>29301</v>
      </c>
      <c r="H164" s="26">
        <v>3501</v>
      </c>
      <c r="I164" s="59">
        <v>66</v>
      </c>
      <c r="J164" s="26">
        <v>4848952</v>
      </c>
      <c r="K164" s="26">
        <v>44052</v>
      </c>
      <c r="L164" s="26">
        <v>110073432</v>
      </c>
    </row>
    <row r="165" spans="3:12" ht="15" customHeight="1" x14ac:dyDescent="0.25">
      <c r="C165" s="23">
        <f t="shared" si="2"/>
        <v>159</v>
      </c>
      <c r="D165" s="26" t="s">
        <v>301</v>
      </c>
      <c r="E165" s="26">
        <v>395480</v>
      </c>
      <c r="F165" s="26">
        <v>5875</v>
      </c>
      <c r="G165" s="26">
        <v>235192</v>
      </c>
      <c r="H165" s="26">
        <v>10453</v>
      </c>
      <c r="I165" s="59">
        <v>155</v>
      </c>
      <c r="J165" s="26">
        <v>4828389</v>
      </c>
      <c r="K165" s="26">
        <v>127626</v>
      </c>
      <c r="L165" s="26">
        <v>37832373</v>
      </c>
    </row>
    <row r="166" spans="3:12" ht="15" customHeight="1" x14ac:dyDescent="0.25">
      <c r="C166" s="23">
        <f t="shared" si="2"/>
        <v>160</v>
      </c>
      <c r="D166" s="26" t="s">
        <v>294</v>
      </c>
      <c r="E166" s="26">
        <v>146847</v>
      </c>
      <c r="F166" s="26">
        <v>2590</v>
      </c>
      <c r="G166" s="26">
        <v>60963</v>
      </c>
      <c r="H166" s="26">
        <v>14416</v>
      </c>
      <c r="I166" s="59">
        <v>254</v>
      </c>
      <c r="J166" s="26">
        <v>3453094</v>
      </c>
      <c r="K166" s="26">
        <v>338988</v>
      </c>
      <c r="L166" s="26">
        <v>10186476</v>
      </c>
    </row>
    <row r="167" spans="3:12" ht="15" customHeight="1" x14ac:dyDescent="0.25">
      <c r="C167" s="23">
        <f t="shared" si="2"/>
        <v>161</v>
      </c>
      <c r="D167" s="26" t="s">
        <v>289</v>
      </c>
      <c r="E167" s="26">
        <v>132917</v>
      </c>
      <c r="F167" s="26">
        <v>232</v>
      </c>
      <c r="G167" s="26">
        <v>2689</v>
      </c>
      <c r="H167" s="26">
        <v>47338</v>
      </c>
      <c r="I167" s="59">
        <v>83</v>
      </c>
      <c r="J167" s="26">
        <v>984312</v>
      </c>
      <c r="K167" s="26">
        <v>350563</v>
      </c>
      <c r="L167" s="26">
        <v>2807805</v>
      </c>
    </row>
    <row r="168" spans="3:12" ht="15" customHeight="1" x14ac:dyDescent="0.25">
      <c r="C168" s="23">
        <f t="shared" si="2"/>
        <v>162</v>
      </c>
      <c r="D168" s="25" t="s">
        <v>399</v>
      </c>
      <c r="E168" s="25">
        <v>5898</v>
      </c>
      <c r="F168" s="25">
        <v>26</v>
      </c>
      <c r="G168" s="25">
        <v>988</v>
      </c>
      <c r="H168" s="25">
        <v>6572</v>
      </c>
      <c r="I168" s="25">
        <v>29</v>
      </c>
      <c r="J168" s="25">
        <v>35419</v>
      </c>
      <c r="K168" s="25">
        <v>39465</v>
      </c>
      <c r="L168" s="26">
        <v>897486</v>
      </c>
    </row>
    <row r="169" spans="3:12" ht="15" customHeight="1" x14ac:dyDescent="0.25">
      <c r="C169" s="23">
        <f t="shared" si="2"/>
        <v>163</v>
      </c>
      <c r="D169" s="26" t="s">
        <v>305</v>
      </c>
      <c r="E169" s="26">
        <v>250704</v>
      </c>
      <c r="F169" s="26">
        <v>7153</v>
      </c>
      <c r="G169" s="26">
        <v>66190</v>
      </c>
      <c r="H169" s="26">
        <v>13062</v>
      </c>
      <c r="I169" s="59">
        <v>373</v>
      </c>
      <c r="J169" s="26">
        <v>3274870</v>
      </c>
      <c r="K169" s="26">
        <v>170625</v>
      </c>
      <c r="L169" s="26">
        <v>19193336</v>
      </c>
    </row>
    <row r="170" spans="3:12" ht="15" customHeight="1" x14ac:dyDescent="0.25">
      <c r="C170" s="23">
        <f t="shared" si="2"/>
        <v>164</v>
      </c>
      <c r="D170" s="26" t="s">
        <v>270</v>
      </c>
      <c r="E170" s="26">
        <v>1673686</v>
      </c>
      <c r="F170" s="26">
        <v>28828</v>
      </c>
      <c r="G170" s="26">
        <v>393494</v>
      </c>
      <c r="H170" s="26">
        <v>11467</v>
      </c>
      <c r="I170" s="59">
        <v>198</v>
      </c>
      <c r="J170" s="26">
        <v>61954566</v>
      </c>
      <c r="K170" s="26">
        <v>424475</v>
      </c>
      <c r="L170" s="26">
        <v>145955918</v>
      </c>
    </row>
    <row r="171" spans="3:12" ht="15" customHeight="1" x14ac:dyDescent="0.25">
      <c r="C171" s="23">
        <f t="shared" si="2"/>
        <v>165</v>
      </c>
      <c r="D171" s="25" t="s">
        <v>411</v>
      </c>
      <c r="E171" s="25">
        <v>5155</v>
      </c>
      <c r="F171" s="25">
        <v>35</v>
      </c>
      <c r="G171" s="25">
        <v>198</v>
      </c>
      <c r="H171" s="25">
        <v>395</v>
      </c>
      <c r="I171" s="25">
        <v>3</v>
      </c>
      <c r="J171" s="25">
        <v>560287</v>
      </c>
      <c r="K171" s="25">
        <v>42904</v>
      </c>
      <c r="L171" s="26">
        <v>13058977</v>
      </c>
    </row>
    <row r="172" spans="3:12" ht="15" customHeight="1" x14ac:dyDescent="0.25">
      <c r="C172" s="23">
        <f t="shared" si="2"/>
        <v>166</v>
      </c>
      <c r="D172" s="25" t="s">
        <v>313</v>
      </c>
      <c r="E172" s="25">
        <v>26807</v>
      </c>
      <c r="F172" s="25">
        <v>472</v>
      </c>
      <c r="G172" s="25">
        <v>1825</v>
      </c>
      <c r="H172" s="25">
        <v>523</v>
      </c>
      <c r="I172" s="59">
        <v>9</v>
      </c>
      <c r="J172" s="25">
        <v>2649859</v>
      </c>
      <c r="K172" s="25">
        <v>51670</v>
      </c>
      <c r="L172" s="26">
        <v>51284306</v>
      </c>
    </row>
    <row r="173" spans="3:12" ht="15" customHeight="1" x14ac:dyDescent="0.25">
      <c r="C173" s="23">
        <f t="shared" si="2"/>
        <v>167</v>
      </c>
      <c r="D173" s="25" t="s">
        <v>466</v>
      </c>
      <c r="E173" s="25">
        <v>19</v>
      </c>
      <c r="F173" s="25"/>
      <c r="G173" s="25">
        <v>0</v>
      </c>
      <c r="H173" s="25">
        <v>356</v>
      </c>
      <c r="I173" s="25"/>
      <c r="J173" s="25">
        <v>3138</v>
      </c>
      <c r="K173" s="25">
        <v>58844</v>
      </c>
      <c r="L173" s="26">
        <v>53327</v>
      </c>
    </row>
    <row r="174" spans="3:12" ht="15" customHeight="1" x14ac:dyDescent="0.25">
      <c r="C174" s="23">
        <f t="shared" si="2"/>
        <v>168</v>
      </c>
      <c r="D174" s="25" t="s">
        <v>462</v>
      </c>
      <c r="E174" s="25">
        <v>84</v>
      </c>
      <c r="F174" s="25"/>
      <c r="G174" s="25">
        <v>56</v>
      </c>
      <c r="H174" s="25">
        <v>457</v>
      </c>
      <c r="I174" s="25"/>
      <c r="J174" s="25">
        <v>10951</v>
      </c>
      <c r="K174" s="25">
        <v>59544</v>
      </c>
      <c r="L174" s="26">
        <v>183913</v>
      </c>
    </row>
    <row r="175" spans="3:12" ht="15" customHeight="1" x14ac:dyDescent="0.25">
      <c r="C175" s="23">
        <f t="shared" si="2"/>
        <v>169</v>
      </c>
      <c r="D175" s="25" t="s">
        <v>448</v>
      </c>
      <c r="E175" s="25">
        <v>566</v>
      </c>
      <c r="F175" s="25">
        <v>9</v>
      </c>
      <c r="G175" s="25">
        <v>69</v>
      </c>
      <c r="H175" s="25">
        <v>14555</v>
      </c>
      <c r="I175" s="25">
        <v>231</v>
      </c>
      <c r="J175" s="25">
        <v>6072</v>
      </c>
      <c r="K175" s="25">
        <v>156141</v>
      </c>
      <c r="L175" s="26">
        <v>38888</v>
      </c>
    </row>
    <row r="176" spans="3:12" ht="15" customHeight="1" x14ac:dyDescent="0.25">
      <c r="C176" s="23">
        <f t="shared" si="2"/>
        <v>170</v>
      </c>
      <c r="D176" s="25" t="s">
        <v>482</v>
      </c>
      <c r="E176" s="25">
        <v>16</v>
      </c>
      <c r="F176" s="25"/>
      <c r="G176" s="25">
        <v>4</v>
      </c>
      <c r="H176" s="25">
        <v>2766</v>
      </c>
      <c r="I176" s="25"/>
      <c r="J176" s="25">
        <v>2519</v>
      </c>
      <c r="K176" s="25">
        <v>435512</v>
      </c>
      <c r="L176" s="26">
        <v>5784</v>
      </c>
    </row>
    <row r="177" spans="3:12" ht="15" customHeight="1" x14ac:dyDescent="0.25">
      <c r="C177" s="23">
        <f t="shared" si="2"/>
        <v>171</v>
      </c>
      <c r="D177" s="25" t="s">
        <v>389</v>
      </c>
      <c r="E177" s="25">
        <v>928</v>
      </c>
      <c r="F177" s="25">
        <v>42</v>
      </c>
      <c r="G177" s="25">
        <v>165</v>
      </c>
      <c r="H177" s="25">
        <v>27330</v>
      </c>
      <c r="I177" s="25">
        <v>1237</v>
      </c>
      <c r="J177" s="25">
        <v>10165</v>
      </c>
      <c r="K177" s="25">
        <v>299367</v>
      </c>
      <c r="L177" s="26">
        <v>33955</v>
      </c>
    </row>
    <row r="178" spans="3:12" ht="15" customHeight="1" x14ac:dyDescent="0.25">
      <c r="C178" s="23">
        <f t="shared" si="2"/>
        <v>172</v>
      </c>
      <c r="D178" s="25" t="s">
        <v>413</v>
      </c>
      <c r="E178" s="25">
        <v>949</v>
      </c>
      <c r="F178" s="25">
        <v>16</v>
      </c>
      <c r="G178" s="25">
        <v>29</v>
      </c>
      <c r="H178" s="25">
        <v>4303</v>
      </c>
      <c r="I178" s="25">
        <v>73</v>
      </c>
      <c r="J178" s="25">
        <v>6349</v>
      </c>
      <c r="K178" s="25">
        <v>28791</v>
      </c>
      <c r="L178" s="26">
        <v>220524</v>
      </c>
    </row>
    <row r="179" spans="3:12" ht="15" customHeight="1" x14ac:dyDescent="0.25">
      <c r="C179" s="23">
        <f t="shared" si="2"/>
        <v>173</v>
      </c>
      <c r="D179" s="26" t="s">
        <v>283</v>
      </c>
      <c r="E179" s="26">
        <v>348037</v>
      </c>
      <c r="F179" s="26">
        <v>5437</v>
      </c>
      <c r="G179" s="26">
        <v>7928</v>
      </c>
      <c r="H179" s="26">
        <v>9945</v>
      </c>
      <c r="I179" s="59">
        <v>155</v>
      </c>
      <c r="J179" s="26">
        <v>8151353</v>
      </c>
      <c r="K179" s="26">
        <v>232920</v>
      </c>
      <c r="L179" s="26">
        <v>34996366</v>
      </c>
    </row>
    <row r="180" spans="3:12" ht="15" customHeight="1" x14ac:dyDescent="0.25">
      <c r="C180" s="23">
        <f t="shared" si="2"/>
        <v>174</v>
      </c>
      <c r="D180" s="25" t="s">
        <v>344</v>
      </c>
      <c r="E180" s="25">
        <v>15637</v>
      </c>
      <c r="F180" s="25">
        <v>325</v>
      </c>
      <c r="G180" s="25">
        <v>253</v>
      </c>
      <c r="H180" s="25">
        <v>926</v>
      </c>
      <c r="I180" s="59">
        <v>19</v>
      </c>
      <c r="J180" s="25">
        <v>209207</v>
      </c>
      <c r="K180" s="25">
        <v>12386</v>
      </c>
      <c r="L180" s="26">
        <v>16890331</v>
      </c>
    </row>
    <row r="181" spans="3:12" ht="15" customHeight="1" x14ac:dyDescent="0.25">
      <c r="C181" s="23">
        <f t="shared" si="2"/>
        <v>175</v>
      </c>
      <c r="D181" s="25" t="s">
        <v>314</v>
      </c>
      <c r="E181" s="25">
        <v>49205</v>
      </c>
      <c r="F181" s="25">
        <v>833</v>
      </c>
      <c r="G181" s="25">
        <v>16836</v>
      </c>
      <c r="H181" s="25">
        <v>5639</v>
      </c>
      <c r="I181" s="59">
        <v>95</v>
      </c>
      <c r="J181" s="25">
        <v>1352657</v>
      </c>
      <c r="K181" s="25">
        <v>155028</v>
      </c>
      <c r="L181" s="26">
        <v>8725243</v>
      </c>
    </row>
    <row r="182" spans="3:12" ht="15" customHeight="1" x14ac:dyDescent="0.25">
      <c r="C182" s="23">
        <f t="shared" si="2"/>
        <v>176</v>
      </c>
      <c r="D182" s="25" t="s">
        <v>473</v>
      </c>
      <c r="E182" s="25">
        <v>153</v>
      </c>
      <c r="F182" s="25"/>
      <c r="G182" s="25">
        <v>4</v>
      </c>
      <c r="H182" s="25">
        <v>1552</v>
      </c>
      <c r="I182" s="25"/>
      <c r="J182" s="25">
        <v>5200</v>
      </c>
      <c r="K182" s="25">
        <v>52763</v>
      </c>
      <c r="L182" s="26">
        <v>98554</v>
      </c>
    </row>
    <row r="183" spans="3:12" ht="15" customHeight="1" x14ac:dyDescent="0.25">
      <c r="C183" s="23">
        <f t="shared" si="2"/>
        <v>177</v>
      </c>
      <c r="D183" s="25" t="s">
        <v>392</v>
      </c>
      <c r="E183" s="25">
        <v>2366</v>
      </c>
      <c r="F183" s="25">
        <v>74</v>
      </c>
      <c r="G183" s="25">
        <v>490</v>
      </c>
      <c r="H183" s="25">
        <v>295</v>
      </c>
      <c r="I183" s="25">
        <v>9</v>
      </c>
      <c r="J183" s="25"/>
      <c r="K183" s="25"/>
      <c r="L183" s="26">
        <v>8031246</v>
      </c>
    </row>
    <row r="184" spans="3:12" ht="15" customHeight="1" x14ac:dyDescent="0.25">
      <c r="C184" s="23">
        <f t="shared" si="2"/>
        <v>178</v>
      </c>
      <c r="D184" s="25" t="s">
        <v>295</v>
      </c>
      <c r="E184" s="25">
        <v>58026</v>
      </c>
      <c r="F184" s="25">
        <v>28</v>
      </c>
      <c r="G184" s="25">
        <v>74</v>
      </c>
      <c r="H184" s="25">
        <v>9892</v>
      </c>
      <c r="I184" s="59">
        <v>5</v>
      </c>
      <c r="J184" s="25">
        <v>3680000</v>
      </c>
      <c r="K184" s="25">
        <v>627346</v>
      </c>
      <c r="L184" s="26">
        <v>5865980</v>
      </c>
    </row>
    <row r="185" spans="3:12" ht="15" customHeight="1" x14ac:dyDescent="0.25">
      <c r="C185" s="23">
        <f t="shared" si="2"/>
        <v>179</v>
      </c>
      <c r="D185" s="25" t="s">
        <v>439</v>
      </c>
      <c r="E185" s="25">
        <v>844</v>
      </c>
      <c r="F185" s="25">
        <v>22</v>
      </c>
      <c r="G185" s="25">
        <v>62</v>
      </c>
      <c r="H185" s="25">
        <v>19609</v>
      </c>
      <c r="I185" s="25">
        <v>511</v>
      </c>
      <c r="J185" s="25">
        <v>6843</v>
      </c>
      <c r="K185" s="25">
        <v>158988</v>
      </c>
      <c r="L185" s="26">
        <v>43041</v>
      </c>
    </row>
    <row r="186" spans="3:12" ht="15" customHeight="1" x14ac:dyDescent="0.25">
      <c r="C186" s="23">
        <f t="shared" si="2"/>
        <v>180</v>
      </c>
      <c r="D186" s="25" t="s">
        <v>362</v>
      </c>
      <c r="E186" s="25">
        <v>61829</v>
      </c>
      <c r="F186" s="25">
        <v>219</v>
      </c>
      <c r="G186" s="25">
        <v>48598</v>
      </c>
      <c r="H186" s="25">
        <v>11323</v>
      </c>
      <c r="I186" s="59">
        <v>40</v>
      </c>
      <c r="J186" s="25">
        <v>813244</v>
      </c>
      <c r="K186" s="25">
        <v>148931</v>
      </c>
      <c r="L186" s="26">
        <v>5460549</v>
      </c>
    </row>
    <row r="187" spans="3:12" ht="15" customHeight="1" x14ac:dyDescent="0.25">
      <c r="C187" s="23">
        <f t="shared" si="2"/>
        <v>181</v>
      </c>
      <c r="D187" s="25" t="s">
        <v>364</v>
      </c>
      <c r="E187" s="25">
        <v>36206</v>
      </c>
      <c r="F187" s="25">
        <v>388</v>
      </c>
      <c r="G187" s="25">
        <v>22521</v>
      </c>
      <c r="H187" s="25">
        <v>17415</v>
      </c>
      <c r="I187" s="59">
        <v>187</v>
      </c>
      <c r="J187" s="25">
        <v>371029</v>
      </c>
      <c r="K187" s="25">
        <v>178462</v>
      </c>
      <c r="L187" s="26">
        <v>2079036</v>
      </c>
    </row>
    <row r="188" spans="3:12" ht="15" customHeight="1" x14ac:dyDescent="0.25">
      <c r="C188" s="23">
        <f t="shared" si="2"/>
        <v>182</v>
      </c>
      <c r="D188" s="25" t="s">
        <v>580</v>
      </c>
      <c r="E188" s="25">
        <v>13</v>
      </c>
      <c r="F188" s="25"/>
      <c r="G188" s="25">
        <v>9</v>
      </c>
      <c r="H188" s="25">
        <v>19</v>
      </c>
      <c r="I188" s="25"/>
      <c r="J188" s="25">
        <v>115</v>
      </c>
      <c r="K188" s="25">
        <v>166</v>
      </c>
      <c r="L188" s="26">
        <v>692487</v>
      </c>
    </row>
    <row r="189" spans="3:12" ht="15" customHeight="1" x14ac:dyDescent="0.25">
      <c r="C189" s="23">
        <f t="shared" si="2"/>
        <v>183</v>
      </c>
      <c r="D189" s="25" t="s">
        <v>358</v>
      </c>
      <c r="E189" s="25">
        <v>3941</v>
      </c>
      <c r="F189" s="25">
        <v>104</v>
      </c>
      <c r="G189" s="25">
        <v>652</v>
      </c>
      <c r="H189" s="25">
        <v>246</v>
      </c>
      <c r="I189" s="25">
        <v>6</v>
      </c>
      <c r="J189" s="25"/>
      <c r="K189" s="25"/>
      <c r="L189" s="26">
        <v>16040033</v>
      </c>
    </row>
    <row r="190" spans="3:12" ht="15" customHeight="1" x14ac:dyDescent="0.25">
      <c r="C190" s="23">
        <f t="shared" si="2"/>
        <v>184</v>
      </c>
      <c r="D190" s="26" t="s">
        <v>302</v>
      </c>
      <c r="E190" s="26">
        <v>727595</v>
      </c>
      <c r="F190" s="26">
        <v>19465</v>
      </c>
      <c r="G190" s="26">
        <v>50630</v>
      </c>
      <c r="H190" s="26">
        <v>12216</v>
      </c>
      <c r="I190" s="59">
        <v>327</v>
      </c>
      <c r="J190" s="26">
        <v>4852918</v>
      </c>
      <c r="K190" s="26">
        <v>81478</v>
      </c>
      <c r="L190" s="26">
        <v>59561343</v>
      </c>
    </row>
    <row r="191" spans="3:12" ht="15" customHeight="1" x14ac:dyDescent="0.25">
      <c r="C191" s="23">
        <f t="shared" si="2"/>
        <v>185</v>
      </c>
      <c r="D191" s="25" t="s">
        <v>397</v>
      </c>
      <c r="E191" s="25">
        <v>2926</v>
      </c>
      <c r="F191" s="25">
        <v>59</v>
      </c>
      <c r="G191" s="25">
        <v>1577</v>
      </c>
      <c r="H191" s="25">
        <v>260</v>
      </c>
      <c r="I191" s="25">
        <v>5</v>
      </c>
      <c r="J191" s="25">
        <v>12044</v>
      </c>
      <c r="K191" s="25">
        <v>1072</v>
      </c>
      <c r="L191" s="26">
        <v>11238116</v>
      </c>
    </row>
    <row r="192" spans="3:12" ht="15" customHeight="1" x14ac:dyDescent="0.25">
      <c r="C192" s="23">
        <f t="shared" si="2"/>
        <v>186</v>
      </c>
      <c r="D192" s="26" t="s">
        <v>272</v>
      </c>
      <c r="E192" s="26">
        <v>1313087</v>
      </c>
      <c r="F192" s="26">
        <v>36257</v>
      </c>
      <c r="G192" s="26" t="s">
        <v>607</v>
      </c>
      <c r="H192" s="26">
        <v>28081</v>
      </c>
      <c r="I192" s="59">
        <v>775</v>
      </c>
      <c r="J192" s="26">
        <v>18072174</v>
      </c>
      <c r="K192" s="26">
        <v>386480</v>
      </c>
      <c r="L192" s="26">
        <v>46760988</v>
      </c>
    </row>
    <row r="193" spans="3:12" ht="15" customHeight="1" x14ac:dyDescent="0.25">
      <c r="C193" s="23">
        <f t="shared" si="2"/>
        <v>187</v>
      </c>
      <c r="D193" s="25" t="s">
        <v>370</v>
      </c>
      <c r="E193" s="25">
        <v>11335</v>
      </c>
      <c r="F193" s="25">
        <v>21</v>
      </c>
      <c r="G193" s="25">
        <v>6065</v>
      </c>
      <c r="H193" s="25">
        <v>529</v>
      </c>
      <c r="I193" s="25">
        <v>1</v>
      </c>
      <c r="J193" s="25">
        <v>524448</v>
      </c>
      <c r="K193" s="25">
        <v>24457</v>
      </c>
      <c r="L193" s="26">
        <v>21443899</v>
      </c>
    </row>
    <row r="194" spans="3:12" ht="15" customHeight="1" x14ac:dyDescent="0.25">
      <c r="C194" s="23">
        <f t="shared" si="2"/>
        <v>188</v>
      </c>
      <c r="D194" s="25" t="s">
        <v>478</v>
      </c>
      <c r="E194" s="25">
        <v>83</v>
      </c>
      <c r="F194" s="25"/>
      <c r="G194" s="25">
        <v>16</v>
      </c>
      <c r="H194" s="25">
        <v>8395</v>
      </c>
      <c r="I194" s="25"/>
      <c r="J194" s="25">
        <v>3526</v>
      </c>
      <c r="K194" s="25">
        <v>356630</v>
      </c>
      <c r="L194" s="26">
        <v>9887</v>
      </c>
    </row>
    <row r="195" spans="3:12" ht="15" customHeight="1" x14ac:dyDescent="0.25">
      <c r="C195" s="23">
        <f t="shared" si="2"/>
        <v>189</v>
      </c>
      <c r="D195" s="25" t="s">
        <v>463</v>
      </c>
      <c r="E195" s="25">
        <v>75</v>
      </c>
      <c r="F195" s="25"/>
      <c r="G195" s="25">
        <v>4</v>
      </c>
      <c r="H195" s="25">
        <v>675</v>
      </c>
      <c r="I195" s="25"/>
      <c r="J195" s="25">
        <v>7213</v>
      </c>
      <c r="K195" s="25">
        <v>64947</v>
      </c>
      <c r="L195" s="26">
        <v>111060</v>
      </c>
    </row>
    <row r="196" spans="3:12" ht="15" customHeight="1" x14ac:dyDescent="0.25">
      <c r="C196" s="23">
        <f t="shared" si="2"/>
        <v>190</v>
      </c>
      <c r="D196" s="25" t="s">
        <v>339</v>
      </c>
      <c r="E196" s="25">
        <v>13866</v>
      </c>
      <c r="F196" s="25">
        <v>837</v>
      </c>
      <c r="G196" s="25">
        <v>6265</v>
      </c>
      <c r="H196" s="25">
        <v>314</v>
      </c>
      <c r="I196" s="59">
        <v>19</v>
      </c>
      <c r="J196" s="25"/>
      <c r="K196" s="25"/>
      <c r="L196" s="26">
        <v>44190350</v>
      </c>
    </row>
    <row r="197" spans="3:12" ht="15" customHeight="1" x14ac:dyDescent="0.25">
      <c r="C197" s="23">
        <f t="shared" si="2"/>
        <v>191</v>
      </c>
      <c r="D197" s="25" t="s">
        <v>471</v>
      </c>
      <c r="E197" s="25">
        <v>5212</v>
      </c>
      <c r="F197" s="25">
        <v>111</v>
      </c>
      <c r="G197" s="25">
        <v>19</v>
      </c>
      <c r="H197" s="25">
        <v>8858</v>
      </c>
      <c r="I197" s="25">
        <v>189</v>
      </c>
      <c r="J197" s="25">
        <v>19031</v>
      </c>
      <c r="K197" s="25">
        <v>32343</v>
      </c>
      <c r="L197" s="26">
        <v>588416</v>
      </c>
    </row>
    <row r="198" spans="3:12" ht="15" customHeight="1" x14ac:dyDescent="0.25">
      <c r="C198" s="23">
        <f t="shared" si="2"/>
        <v>192</v>
      </c>
      <c r="D198" s="26" t="s">
        <v>292</v>
      </c>
      <c r="E198" s="26">
        <v>124355</v>
      </c>
      <c r="F198" s="26">
        <v>5938</v>
      </c>
      <c r="G198" s="26" t="s">
        <v>607</v>
      </c>
      <c r="H198" s="26">
        <v>12287</v>
      </c>
      <c r="I198" s="59">
        <v>587</v>
      </c>
      <c r="J198" s="26">
        <v>2242469</v>
      </c>
      <c r="K198" s="26">
        <v>221572</v>
      </c>
      <c r="L198" s="26">
        <v>10120710</v>
      </c>
    </row>
    <row r="199" spans="3:12" ht="15" customHeight="1" x14ac:dyDescent="0.25">
      <c r="C199" s="23">
        <f t="shared" si="2"/>
        <v>193</v>
      </c>
      <c r="D199" s="26" t="s">
        <v>293</v>
      </c>
      <c r="E199" s="26">
        <v>176177</v>
      </c>
      <c r="F199" s="26">
        <v>2404</v>
      </c>
      <c r="G199" s="26">
        <v>93373</v>
      </c>
      <c r="H199" s="26">
        <v>20306</v>
      </c>
      <c r="I199" s="59">
        <v>277</v>
      </c>
      <c r="J199" s="26">
        <v>2022249</v>
      </c>
      <c r="K199" s="26">
        <v>233081</v>
      </c>
      <c r="L199" s="25">
        <v>8676148</v>
      </c>
    </row>
    <row r="200" spans="3:12" ht="15" customHeight="1" x14ac:dyDescent="0.25">
      <c r="C200" s="23">
        <f t="shared" ref="C200:C224" si="3">C199+1</f>
        <v>194</v>
      </c>
      <c r="D200" s="25" t="s">
        <v>444</v>
      </c>
      <c r="E200" s="25">
        <v>5843</v>
      </c>
      <c r="F200" s="25">
        <v>295</v>
      </c>
      <c r="G200" s="25">
        <v>3487</v>
      </c>
      <c r="H200" s="25">
        <v>331</v>
      </c>
      <c r="I200" s="25">
        <v>17</v>
      </c>
      <c r="J200" s="25"/>
      <c r="K200" s="25"/>
      <c r="L200" s="26">
        <v>17642114</v>
      </c>
    </row>
    <row r="201" spans="3:12" ht="15" customHeight="1" x14ac:dyDescent="0.25">
      <c r="C201" s="23">
        <f t="shared" si="3"/>
        <v>195</v>
      </c>
      <c r="D201" s="25" t="s">
        <v>400</v>
      </c>
      <c r="E201" s="25">
        <v>567</v>
      </c>
      <c r="F201" s="25">
        <v>7</v>
      </c>
      <c r="G201" s="25">
        <v>39</v>
      </c>
      <c r="H201" s="25">
        <v>24</v>
      </c>
      <c r="I201" s="25">
        <v>0.3</v>
      </c>
      <c r="J201" s="25">
        <v>102505</v>
      </c>
      <c r="K201" s="25">
        <v>4301</v>
      </c>
      <c r="L201" s="26">
        <v>23831532</v>
      </c>
    </row>
    <row r="202" spans="3:12" ht="15" customHeight="1" x14ac:dyDescent="0.25">
      <c r="C202" s="23">
        <f t="shared" si="3"/>
        <v>196</v>
      </c>
      <c r="D202" s="25" t="s">
        <v>348</v>
      </c>
      <c r="E202" s="25">
        <v>11096</v>
      </c>
      <c r="F202" s="25">
        <v>82</v>
      </c>
      <c r="G202" s="25">
        <v>677</v>
      </c>
      <c r="H202" s="25">
        <v>1155</v>
      </c>
      <c r="I202" s="25">
        <v>9</v>
      </c>
      <c r="J202" s="25"/>
      <c r="K202" s="25"/>
      <c r="L202" s="26">
        <v>9609100</v>
      </c>
    </row>
    <row r="203" spans="3:12" ht="15" customHeight="1" x14ac:dyDescent="0.25">
      <c r="C203" s="23">
        <f t="shared" si="3"/>
        <v>197</v>
      </c>
      <c r="D203" s="25" t="s">
        <v>395</v>
      </c>
      <c r="E203" s="25">
        <v>509</v>
      </c>
      <c r="F203" s="25">
        <v>21</v>
      </c>
      <c r="G203" s="25">
        <v>305</v>
      </c>
      <c r="H203" s="25">
        <v>8</v>
      </c>
      <c r="I203" s="25">
        <v>0.3</v>
      </c>
      <c r="J203" s="25"/>
      <c r="K203" s="25"/>
      <c r="L203" s="26">
        <v>60297105</v>
      </c>
    </row>
    <row r="204" spans="3:12" ht="15" customHeight="1" x14ac:dyDescent="0.25">
      <c r="C204" s="23">
        <f t="shared" si="3"/>
        <v>198</v>
      </c>
      <c r="D204" s="25" t="s">
        <v>341</v>
      </c>
      <c r="E204" s="25">
        <v>3797</v>
      </c>
      <c r="F204" s="25">
        <v>59</v>
      </c>
      <c r="G204" s="25">
        <v>133</v>
      </c>
      <c r="H204" s="25">
        <v>54</v>
      </c>
      <c r="I204" s="25">
        <v>0.8</v>
      </c>
      <c r="J204" s="25">
        <v>977854</v>
      </c>
      <c r="K204" s="25">
        <v>13997</v>
      </c>
      <c r="L204" s="26">
        <v>69859888</v>
      </c>
    </row>
    <row r="205" spans="3:12" ht="15" customHeight="1" x14ac:dyDescent="0.25">
      <c r="C205" s="23">
        <f t="shared" si="3"/>
        <v>199</v>
      </c>
      <c r="D205" s="25" t="s">
        <v>454</v>
      </c>
      <c r="E205" s="25">
        <v>30</v>
      </c>
      <c r="F205" s="25"/>
      <c r="G205" s="25">
        <v>1</v>
      </c>
      <c r="H205" s="25">
        <v>23</v>
      </c>
      <c r="I205" s="25"/>
      <c r="J205" s="25">
        <v>11268</v>
      </c>
      <c r="K205" s="25">
        <v>8492</v>
      </c>
      <c r="L205" s="26">
        <v>1326859</v>
      </c>
    </row>
    <row r="206" spans="3:12" ht="15" customHeight="1" x14ac:dyDescent="0.25">
      <c r="C206" s="23">
        <f t="shared" si="3"/>
        <v>200</v>
      </c>
      <c r="D206" s="25" t="s">
        <v>406</v>
      </c>
      <c r="E206" s="25">
        <v>2364</v>
      </c>
      <c r="F206" s="25">
        <v>57</v>
      </c>
      <c r="G206" s="25">
        <v>626</v>
      </c>
      <c r="H206" s="25">
        <v>283</v>
      </c>
      <c r="I206" s="25">
        <v>7</v>
      </c>
      <c r="J206" s="25">
        <v>121438</v>
      </c>
      <c r="K206" s="25">
        <v>14555</v>
      </c>
      <c r="L206" s="26">
        <v>8343359</v>
      </c>
    </row>
    <row r="207" spans="3:12" ht="15" customHeight="1" x14ac:dyDescent="0.25">
      <c r="C207" s="23">
        <f t="shared" si="3"/>
        <v>201</v>
      </c>
      <c r="D207" s="25" t="s">
        <v>433</v>
      </c>
      <c r="E207" s="25">
        <v>5704</v>
      </c>
      <c r="F207" s="25">
        <v>109</v>
      </c>
      <c r="G207" s="25">
        <v>708</v>
      </c>
      <c r="H207" s="25">
        <v>4071</v>
      </c>
      <c r="I207" s="25">
        <v>78</v>
      </c>
      <c r="J207" s="25">
        <v>33188</v>
      </c>
      <c r="K207" s="25">
        <v>23688</v>
      </c>
      <c r="L207" s="26">
        <v>1401037</v>
      </c>
    </row>
    <row r="208" spans="3:12" ht="15" customHeight="1" x14ac:dyDescent="0.25">
      <c r="C208" s="23">
        <f t="shared" si="3"/>
        <v>202</v>
      </c>
      <c r="D208" s="25" t="s">
        <v>371</v>
      </c>
      <c r="E208" s="25">
        <v>61906</v>
      </c>
      <c r="F208" s="25">
        <v>1381</v>
      </c>
      <c r="G208" s="25">
        <v>55493</v>
      </c>
      <c r="H208" s="25">
        <v>5220</v>
      </c>
      <c r="I208" s="59">
        <v>116</v>
      </c>
      <c r="J208" s="25">
        <v>356726</v>
      </c>
      <c r="K208" s="25">
        <v>30077</v>
      </c>
      <c r="L208" s="26">
        <v>11860516</v>
      </c>
    </row>
    <row r="209" spans="3:12" ht="15" customHeight="1" x14ac:dyDescent="0.25">
      <c r="C209" s="23">
        <f t="shared" si="3"/>
        <v>203</v>
      </c>
      <c r="D209" s="26" t="s">
        <v>277</v>
      </c>
      <c r="E209" s="26">
        <v>379775</v>
      </c>
      <c r="F209" s="26">
        <v>10402</v>
      </c>
      <c r="G209" s="26">
        <v>42366</v>
      </c>
      <c r="H209" s="26">
        <v>4487</v>
      </c>
      <c r="I209" s="59">
        <v>123</v>
      </c>
      <c r="J209" s="26">
        <v>14264260</v>
      </c>
      <c r="K209" s="26">
        <v>168516</v>
      </c>
      <c r="L209" s="26">
        <v>84646413</v>
      </c>
    </row>
    <row r="210" spans="3:12" ht="15" customHeight="1" x14ac:dyDescent="0.25">
      <c r="C210" s="23">
        <f t="shared" si="3"/>
        <v>204</v>
      </c>
      <c r="D210" s="25" t="s">
        <v>468</v>
      </c>
      <c r="E210" s="25">
        <v>704</v>
      </c>
      <c r="F210" s="25">
        <v>6</v>
      </c>
      <c r="G210" s="25">
        <v>9</v>
      </c>
      <c r="H210" s="25">
        <v>18100</v>
      </c>
      <c r="I210" s="25">
        <v>154</v>
      </c>
      <c r="J210" s="25">
        <v>4675</v>
      </c>
      <c r="K210" s="25">
        <v>120198</v>
      </c>
      <c r="L210" s="26">
        <v>38894</v>
      </c>
    </row>
    <row r="211" spans="3:12" ht="15" customHeight="1" x14ac:dyDescent="0.25">
      <c r="C211" s="23">
        <f t="shared" si="3"/>
        <v>205</v>
      </c>
      <c r="D211" s="26" t="s">
        <v>297</v>
      </c>
      <c r="E211" s="26">
        <v>135141</v>
      </c>
      <c r="F211" s="26">
        <v>497</v>
      </c>
      <c r="G211" s="26">
        <v>2620</v>
      </c>
      <c r="H211" s="26">
        <v>13608</v>
      </c>
      <c r="I211" s="59">
        <v>50</v>
      </c>
      <c r="J211" s="26">
        <v>13368172</v>
      </c>
      <c r="K211" s="26">
        <v>1346132</v>
      </c>
      <c r="L211" s="26">
        <v>9930804</v>
      </c>
    </row>
    <row r="212" spans="3:12" ht="15" customHeight="1" x14ac:dyDescent="0.25">
      <c r="C212" s="23">
        <f t="shared" si="3"/>
        <v>206</v>
      </c>
      <c r="D212" s="25" t="s">
        <v>423</v>
      </c>
      <c r="E212" s="25">
        <v>12971</v>
      </c>
      <c r="F212" s="25">
        <v>114</v>
      </c>
      <c r="G212" s="25">
        <v>5301</v>
      </c>
      <c r="H212" s="25">
        <v>281</v>
      </c>
      <c r="I212" s="59">
        <v>2</v>
      </c>
      <c r="J212" s="25">
        <v>554711</v>
      </c>
      <c r="K212" s="25">
        <v>12002</v>
      </c>
      <c r="L212" s="26">
        <v>46216851</v>
      </c>
    </row>
    <row r="213" spans="3:12" ht="15" customHeight="1" x14ac:dyDescent="0.25">
      <c r="C213" s="23">
        <f t="shared" si="3"/>
        <v>207</v>
      </c>
      <c r="D213" s="26" t="s">
        <v>273</v>
      </c>
      <c r="E213" s="26">
        <v>1053864</v>
      </c>
      <c r="F213" s="26">
        <v>46853</v>
      </c>
      <c r="G213" s="26" t="s">
        <v>607</v>
      </c>
      <c r="H213" s="26">
        <v>15496</v>
      </c>
      <c r="I213" s="59">
        <v>689</v>
      </c>
      <c r="J213" s="26">
        <v>34400076</v>
      </c>
      <c r="K213" s="26">
        <v>505827</v>
      </c>
      <c r="L213" s="26">
        <v>68007595</v>
      </c>
    </row>
    <row r="214" spans="3:12" ht="15" customHeight="1" x14ac:dyDescent="0.25">
      <c r="C214" s="23">
        <f t="shared" si="3"/>
        <v>208</v>
      </c>
      <c r="D214" s="26" t="s">
        <v>300</v>
      </c>
      <c r="E214" s="26">
        <v>411093</v>
      </c>
      <c r="F214" s="26">
        <v>7532</v>
      </c>
      <c r="G214" s="26">
        <v>234693</v>
      </c>
      <c r="H214" s="26">
        <v>9419</v>
      </c>
      <c r="I214" s="59">
        <v>173</v>
      </c>
      <c r="J214" s="26">
        <v>3312549</v>
      </c>
      <c r="K214" s="26">
        <v>75901</v>
      </c>
      <c r="L214" s="26">
        <v>43643018</v>
      </c>
    </row>
    <row r="215" spans="3:12" ht="15" customHeight="1" x14ac:dyDescent="0.25">
      <c r="C215" s="23">
        <f t="shared" si="3"/>
        <v>209</v>
      </c>
      <c r="D215" s="25" t="s">
        <v>385</v>
      </c>
      <c r="E215" s="25">
        <v>3165</v>
      </c>
      <c r="F215" s="25">
        <v>60</v>
      </c>
      <c r="G215" s="25">
        <v>447</v>
      </c>
      <c r="H215" s="25">
        <v>910</v>
      </c>
      <c r="I215" s="25">
        <v>17</v>
      </c>
      <c r="J215" s="25">
        <v>325144</v>
      </c>
      <c r="K215" s="25">
        <v>93490</v>
      </c>
      <c r="L215" s="26">
        <v>3477843</v>
      </c>
    </row>
    <row r="216" spans="3:12" ht="15" customHeight="1" x14ac:dyDescent="0.25">
      <c r="C216" s="23">
        <f t="shared" si="3"/>
        <v>210</v>
      </c>
      <c r="D216" s="25" t="s">
        <v>342</v>
      </c>
      <c r="E216" s="25">
        <v>67501</v>
      </c>
      <c r="F216" s="25">
        <v>571</v>
      </c>
      <c r="G216" s="25">
        <v>2259</v>
      </c>
      <c r="H216" s="25">
        <v>2007</v>
      </c>
      <c r="I216" s="59">
        <v>17</v>
      </c>
      <c r="J216" s="25">
        <v>1377915</v>
      </c>
      <c r="K216" s="25">
        <v>40970</v>
      </c>
      <c r="L216" s="26">
        <v>33632700</v>
      </c>
    </row>
    <row r="217" spans="3:12" ht="15" customHeight="1" x14ac:dyDescent="0.25">
      <c r="C217" s="23">
        <f t="shared" si="3"/>
        <v>211</v>
      </c>
      <c r="D217" s="25" t="s">
        <v>469</v>
      </c>
      <c r="E217" s="25">
        <v>27</v>
      </c>
      <c r="F217" s="25"/>
      <c r="G217" s="25">
        <v>12</v>
      </c>
      <c r="H217" s="25">
        <v>33666</v>
      </c>
      <c r="I217" s="25"/>
      <c r="J217" s="25"/>
      <c r="K217" s="25"/>
      <c r="L217" s="26">
        <v>802</v>
      </c>
    </row>
    <row r="218" spans="3:12" ht="15" customHeight="1" x14ac:dyDescent="0.25">
      <c r="C218" s="23">
        <f t="shared" si="3"/>
        <v>212</v>
      </c>
      <c r="D218" s="26" t="s">
        <v>380</v>
      </c>
      <c r="E218" s="26">
        <v>92705</v>
      </c>
      <c r="F218" s="26">
        <v>806</v>
      </c>
      <c r="G218" s="26">
        <v>4352</v>
      </c>
      <c r="H218" s="26">
        <v>3263</v>
      </c>
      <c r="I218" s="59">
        <v>28</v>
      </c>
      <c r="J218" s="26">
        <v>2127032</v>
      </c>
      <c r="K218" s="26">
        <v>74874</v>
      </c>
      <c r="L218" s="26">
        <v>28408211</v>
      </c>
    </row>
    <row r="219" spans="3:12" ht="15" customHeight="1" x14ac:dyDescent="0.25">
      <c r="C219" s="23">
        <f t="shared" si="3"/>
        <v>213</v>
      </c>
      <c r="D219" s="25" t="s">
        <v>410</v>
      </c>
      <c r="E219" s="25">
        <v>1192</v>
      </c>
      <c r="F219" s="25">
        <v>35</v>
      </c>
      <c r="G219" s="25">
        <v>92</v>
      </c>
      <c r="H219" s="25">
        <v>12</v>
      </c>
      <c r="I219" s="25">
        <v>0.4</v>
      </c>
      <c r="J219" s="25">
        <v>1246480</v>
      </c>
      <c r="K219" s="25">
        <v>12767</v>
      </c>
      <c r="L219" s="26">
        <v>97635833</v>
      </c>
    </row>
    <row r="220" spans="3:12" ht="15" customHeight="1" x14ac:dyDescent="0.25">
      <c r="C220" s="23">
        <f t="shared" si="3"/>
        <v>214</v>
      </c>
      <c r="D220" s="25" t="s">
        <v>587</v>
      </c>
      <c r="E220" s="25">
        <v>1</v>
      </c>
      <c r="F220" s="25"/>
      <c r="G220" s="25">
        <v>0</v>
      </c>
      <c r="H220" s="25">
        <v>90</v>
      </c>
      <c r="I220" s="25"/>
      <c r="J220" s="25">
        <v>1046</v>
      </c>
      <c r="K220" s="25">
        <v>93644</v>
      </c>
      <c r="L220" s="26">
        <v>11170</v>
      </c>
    </row>
    <row r="221" spans="3:12" ht="15" customHeight="1" x14ac:dyDescent="0.25">
      <c r="C221" s="23">
        <f t="shared" si="3"/>
        <v>215</v>
      </c>
      <c r="D221" s="25" t="s">
        <v>479</v>
      </c>
      <c r="E221" s="25">
        <v>10</v>
      </c>
      <c r="F221" s="25">
        <v>1</v>
      </c>
      <c r="G221" s="25">
        <v>1</v>
      </c>
      <c r="H221" s="25">
        <v>17</v>
      </c>
      <c r="I221" s="25">
        <v>2</v>
      </c>
      <c r="J221" s="25"/>
      <c r="K221" s="25"/>
      <c r="L221" s="26">
        <v>602224</v>
      </c>
    </row>
    <row r="222" spans="3:12" ht="15" customHeight="1" x14ac:dyDescent="0.25">
      <c r="C222" s="23">
        <f t="shared" si="3"/>
        <v>216</v>
      </c>
      <c r="D222" s="25" t="s">
        <v>418</v>
      </c>
      <c r="E222" s="25">
        <v>2063</v>
      </c>
      <c r="F222" s="25">
        <v>601</v>
      </c>
      <c r="G222" s="25">
        <v>87</v>
      </c>
      <c r="H222" s="25">
        <v>69</v>
      </c>
      <c r="I222" s="25">
        <v>20</v>
      </c>
      <c r="J222" s="25">
        <v>16658</v>
      </c>
      <c r="K222" s="25">
        <v>554</v>
      </c>
      <c r="L222" s="26">
        <v>30045204</v>
      </c>
    </row>
    <row r="223" spans="3:12" ht="15" customHeight="1" x14ac:dyDescent="0.25">
      <c r="C223" s="23">
        <f t="shared" si="3"/>
        <v>217</v>
      </c>
      <c r="D223" s="25" t="s">
        <v>381</v>
      </c>
      <c r="E223" s="25">
        <v>16543</v>
      </c>
      <c r="F223" s="25">
        <v>349</v>
      </c>
      <c r="G223" s="25">
        <v>461</v>
      </c>
      <c r="H223" s="25">
        <v>892</v>
      </c>
      <c r="I223" s="59">
        <v>19</v>
      </c>
      <c r="J223" s="25">
        <v>270296</v>
      </c>
      <c r="K223" s="25">
        <v>14568</v>
      </c>
      <c r="L223" s="26">
        <v>18554398</v>
      </c>
    </row>
    <row r="224" spans="3:12" ht="15" customHeight="1" x14ac:dyDescent="0.25">
      <c r="C224" s="23">
        <f t="shared" si="3"/>
        <v>218</v>
      </c>
      <c r="D224" s="25" t="s">
        <v>445</v>
      </c>
      <c r="E224" s="25">
        <v>8389</v>
      </c>
      <c r="F224" s="25">
        <v>245</v>
      </c>
      <c r="G224" s="25">
        <v>205</v>
      </c>
      <c r="H224" s="25">
        <v>562</v>
      </c>
      <c r="I224" s="25">
        <v>16</v>
      </c>
      <c r="J224" s="25">
        <v>165521</v>
      </c>
      <c r="K224" s="25">
        <v>11082</v>
      </c>
      <c r="L224" s="26">
        <v>14935846</v>
      </c>
    </row>
    <row r="225" spans="4:8" ht="15" customHeight="1" x14ac:dyDescent="0.25">
      <c r="D225" s="25"/>
      <c r="E225" s="25"/>
      <c r="F225" s="25"/>
      <c r="G225" s="25"/>
      <c r="H225" s="25"/>
    </row>
    <row r="226" spans="4:8" ht="15" customHeight="1" x14ac:dyDescent="0.25">
      <c r="D226" s="25"/>
      <c r="E226" s="25"/>
      <c r="F226" s="25"/>
      <c r="G226" s="25"/>
      <c r="H226" s="25"/>
    </row>
    <row r="227" spans="4:8" ht="15" customHeight="1" x14ac:dyDescent="0.25">
      <c r="D227" s="25"/>
      <c r="E227" s="25"/>
      <c r="F227" s="25"/>
      <c r="G227" s="25"/>
      <c r="H227" s="25"/>
    </row>
    <row r="228" spans="4:8" ht="15" customHeight="1" x14ac:dyDescent="0.25">
      <c r="D228" s="25"/>
      <c r="E228" s="25"/>
      <c r="F228" s="25"/>
      <c r="G228" s="25"/>
      <c r="H228" s="25"/>
    </row>
    <row r="229" spans="4:8" ht="15" customHeight="1" x14ac:dyDescent="0.25">
      <c r="D229" s="25"/>
      <c r="E229" s="25"/>
      <c r="F229" s="25"/>
      <c r="G229" s="25"/>
      <c r="H229" s="25"/>
    </row>
    <row r="230" spans="4:8" ht="15" customHeight="1" x14ac:dyDescent="0.25">
      <c r="D230" s="25"/>
      <c r="E230" s="25"/>
      <c r="F230" s="25"/>
      <c r="G230" s="25"/>
      <c r="H230" s="25"/>
    </row>
    <row r="231" spans="4:8" ht="15" customHeight="1" x14ac:dyDescent="0.25">
      <c r="D231" s="25"/>
      <c r="E231" s="25"/>
      <c r="F231" s="25"/>
      <c r="G231" s="25"/>
      <c r="H231" s="25"/>
    </row>
  </sheetData>
  <sortState ref="D8:L224">
    <sortCondition ref="D8:D224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32"/>
  <sheetViews>
    <sheetView zoomScaleNormal="100" workbookViewId="0">
      <selection activeCell="K65" sqref="D8:K65"/>
    </sheetView>
  </sheetViews>
  <sheetFormatPr defaultRowHeight="15" x14ac:dyDescent="0.25"/>
  <cols>
    <col min="3" max="3" width="5.7109375" customWidth="1"/>
    <col min="4" max="4" width="15.7109375" customWidth="1"/>
    <col min="5" max="11" width="9.7109375" customWidth="1"/>
    <col min="13" max="13" width="5.7109375" customWidth="1"/>
    <col min="14" max="14" width="15.7109375" customWidth="1"/>
    <col min="15" max="21" width="9.7109375" customWidth="1"/>
  </cols>
  <sheetData>
    <row r="1" spans="3:21" ht="15" customHeight="1" x14ac:dyDescent="0.25">
      <c r="D1" s="19" t="s">
        <v>235</v>
      </c>
      <c r="H1" s="63" t="s">
        <v>257</v>
      </c>
      <c r="I1" s="62" t="s">
        <v>254</v>
      </c>
      <c r="N1" s="19" t="s">
        <v>235</v>
      </c>
    </row>
    <row r="2" spans="3:21" ht="15" customHeight="1" x14ac:dyDescent="0.25">
      <c r="D2" s="54" t="s">
        <v>219</v>
      </c>
      <c r="E2" s="56" t="s">
        <v>225</v>
      </c>
      <c r="H2" s="63" t="s">
        <v>258</v>
      </c>
      <c r="I2" s="61" t="s">
        <v>256</v>
      </c>
      <c r="N2" s="54" t="s">
        <v>219</v>
      </c>
      <c r="O2" s="56" t="s">
        <v>225</v>
      </c>
    </row>
    <row r="3" spans="3:21" ht="15" customHeight="1" x14ac:dyDescent="0.25">
      <c r="H3" s="63" t="s">
        <v>259</v>
      </c>
      <c r="I3" s="62" t="s">
        <v>255</v>
      </c>
      <c r="K3" s="32"/>
      <c r="U3" s="32"/>
    </row>
    <row r="4" spans="3:21" ht="15" customHeight="1" x14ac:dyDescent="0.25">
      <c r="C4" s="60"/>
      <c r="D4" s="60"/>
      <c r="E4" s="60"/>
      <c r="F4" s="32" t="s">
        <v>180</v>
      </c>
      <c r="G4" s="32" t="s">
        <v>180</v>
      </c>
      <c r="H4" s="32" t="s">
        <v>180</v>
      </c>
      <c r="I4" s="32" t="s">
        <v>180</v>
      </c>
      <c r="J4" s="32"/>
      <c r="K4" s="32" t="s">
        <v>180</v>
      </c>
      <c r="M4" s="60"/>
      <c r="N4" s="60"/>
      <c r="O4" s="60"/>
      <c r="P4" s="32" t="s">
        <v>180</v>
      </c>
      <c r="Q4" s="32" t="s">
        <v>180</v>
      </c>
      <c r="R4" s="32" t="s">
        <v>180</v>
      </c>
      <c r="S4" s="32" t="s">
        <v>180</v>
      </c>
      <c r="T4" s="32"/>
      <c r="U4" s="32" t="s">
        <v>180</v>
      </c>
    </row>
    <row r="5" spans="3:21" ht="15" customHeight="1" x14ac:dyDescent="0.25">
      <c r="C5" s="60"/>
      <c r="D5" s="32"/>
      <c r="E5" s="32" t="s">
        <v>180</v>
      </c>
      <c r="F5" s="32" t="s">
        <v>236</v>
      </c>
      <c r="G5" s="32" t="s">
        <v>237</v>
      </c>
      <c r="H5" s="32" t="s">
        <v>238</v>
      </c>
      <c r="I5" s="32" t="s">
        <v>239</v>
      </c>
      <c r="J5" s="32" t="s">
        <v>180</v>
      </c>
      <c r="K5" s="32" t="s">
        <v>240</v>
      </c>
      <c r="M5" s="60"/>
      <c r="N5" s="32"/>
      <c r="O5" s="32" t="s">
        <v>180</v>
      </c>
      <c r="P5" s="32" t="s">
        <v>236</v>
      </c>
      <c r="Q5" s="32" t="s">
        <v>237</v>
      </c>
      <c r="R5" s="32" t="s">
        <v>238</v>
      </c>
      <c r="S5" s="32" t="s">
        <v>239</v>
      </c>
      <c r="T5" s="32" t="s">
        <v>180</v>
      </c>
      <c r="U5" s="32" t="s">
        <v>240</v>
      </c>
    </row>
    <row r="6" spans="3:21" ht="15" customHeight="1" x14ac:dyDescent="0.25">
      <c r="C6" s="60"/>
      <c r="D6" s="32" t="s">
        <v>262</v>
      </c>
      <c r="E6" s="32" t="s">
        <v>241</v>
      </c>
      <c r="F6" s="32" t="s">
        <v>242</v>
      </c>
      <c r="G6" s="32" t="s">
        <v>243</v>
      </c>
      <c r="H6" s="32" t="s">
        <v>244</v>
      </c>
      <c r="I6" s="32" t="s">
        <v>241</v>
      </c>
      <c r="J6" s="32" t="s">
        <v>245</v>
      </c>
      <c r="K6" s="32" t="s">
        <v>246</v>
      </c>
      <c r="M6" s="60"/>
      <c r="N6" s="32" t="s">
        <v>262</v>
      </c>
      <c r="O6" s="32" t="s">
        <v>241</v>
      </c>
      <c r="P6" s="32" t="s">
        <v>242</v>
      </c>
      <c r="Q6" s="32" t="s">
        <v>243</v>
      </c>
      <c r="R6" s="32" t="s">
        <v>244</v>
      </c>
      <c r="S6" s="32" t="s">
        <v>241</v>
      </c>
      <c r="T6" s="32" t="s">
        <v>245</v>
      </c>
      <c r="U6" s="32" t="s">
        <v>246</v>
      </c>
    </row>
    <row r="7" spans="3:21" ht="5.0999999999999996" customHeight="1" x14ac:dyDescent="0.25">
      <c r="C7" s="21"/>
      <c r="D7" s="31"/>
      <c r="E7" s="31"/>
      <c r="F7" s="31"/>
      <c r="G7" s="31"/>
      <c r="H7" s="31"/>
      <c r="I7" s="31"/>
      <c r="J7" s="31"/>
      <c r="K7" s="31"/>
      <c r="M7" s="21"/>
      <c r="N7" s="31"/>
      <c r="O7" s="31"/>
      <c r="P7" s="31"/>
      <c r="Q7" s="31"/>
      <c r="R7" s="31"/>
      <c r="S7" s="31"/>
      <c r="T7" s="31"/>
      <c r="U7" s="31"/>
    </row>
    <row r="8" spans="3:21" ht="15" customHeight="1" x14ac:dyDescent="0.25">
      <c r="C8" s="23"/>
      <c r="D8" s="89" t="s">
        <v>249</v>
      </c>
      <c r="E8" s="89">
        <f>IF(O8="-",0,O8)</f>
        <v>215476</v>
      </c>
      <c r="F8" s="89">
        <f t="shared" ref="F8:K8" si="0">IF(P8="-",0,P8)</f>
        <v>2365891</v>
      </c>
      <c r="G8" s="89">
        <f t="shared" si="0"/>
        <v>110</v>
      </c>
      <c r="H8" s="89">
        <f t="shared" si="0"/>
        <v>221010</v>
      </c>
      <c r="I8" s="89">
        <f t="shared" si="0"/>
        <v>97995</v>
      </c>
      <c r="J8" s="89">
        <f t="shared" si="0"/>
        <v>6760</v>
      </c>
      <c r="K8" s="89">
        <f t="shared" si="0"/>
        <v>344241</v>
      </c>
      <c r="M8" s="23"/>
      <c r="N8" s="26" t="s">
        <v>249</v>
      </c>
      <c r="O8" s="26">
        <v>215476</v>
      </c>
      <c r="P8" s="26">
        <v>2365891</v>
      </c>
      <c r="Q8" s="26">
        <v>110</v>
      </c>
      <c r="R8" s="26">
        <v>221010</v>
      </c>
      <c r="S8" s="26">
        <v>97995</v>
      </c>
      <c r="T8" s="26">
        <v>6760</v>
      </c>
      <c r="U8" s="26">
        <v>344241</v>
      </c>
    </row>
    <row r="9" spans="3:21" ht="15" customHeight="1" x14ac:dyDescent="0.25">
      <c r="C9" s="23"/>
      <c r="D9" s="89"/>
      <c r="E9" s="89"/>
      <c r="F9" s="89"/>
      <c r="G9" s="89"/>
      <c r="H9" s="89"/>
      <c r="I9" s="89"/>
      <c r="J9" s="89"/>
      <c r="K9" s="89"/>
      <c r="M9" s="23"/>
      <c r="N9" s="26"/>
      <c r="O9" s="26"/>
      <c r="P9" s="26"/>
      <c r="Q9" s="26"/>
      <c r="R9" s="26"/>
      <c r="S9" s="26"/>
      <c r="T9" s="26"/>
      <c r="U9" s="26"/>
    </row>
    <row r="10" spans="3:21" ht="15" customHeight="1" x14ac:dyDescent="0.25">
      <c r="C10" s="23">
        <f t="shared" ref="C10:C61" si="1">C9+1</f>
        <v>1</v>
      </c>
      <c r="D10" s="89" t="str">
        <f>N10</f>
        <v>Alabama</v>
      </c>
      <c r="E10" s="89">
        <f t="shared" ref="E10:K41" si="2">IF(O10="-",0,O10)</f>
        <v>3811</v>
      </c>
      <c r="F10" s="89">
        <f t="shared" si="2"/>
        <v>43978</v>
      </c>
      <c r="G10" s="89">
        <f t="shared" si="2"/>
        <v>111</v>
      </c>
      <c r="H10" s="89">
        <f t="shared" si="2"/>
        <v>3421</v>
      </c>
      <c r="I10" s="89">
        <f t="shared" si="2"/>
        <v>1246</v>
      </c>
      <c r="J10" s="89">
        <f t="shared" si="2"/>
        <v>101</v>
      </c>
      <c r="K10" s="89">
        <f t="shared" si="2"/>
        <v>6082</v>
      </c>
      <c r="M10" s="23">
        <f t="shared" ref="M10:M61" si="3">M9+1</f>
        <v>1</v>
      </c>
      <c r="N10" s="26" t="s">
        <v>609</v>
      </c>
      <c r="O10" s="26">
        <v>3811</v>
      </c>
      <c r="P10" s="26">
        <v>43978</v>
      </c>
      <c r="Q10" s="26">
        <v>111</v>
      </c>
      <c r="R10" s="26">
        <v>3421</v>
      </c>
      <c r="S10" s="26">
        <v>1246</v>
      </c>
      <c r="T10" s="26">
        <v>101</v>
      </c>
      <c r="U10" s="26">
        <v>6082</v>
      </c>
    </row>
    <row r="11" spans="3:21" ht="15" customHeight="1" x14ac:dyDescent="0.25">
      <c r="C11" s="23">
        <f t="shared" si="1"/>
        <v>2</v>
      </c>
      <c r="D11" s="89" t="str">
        <f t="shared" ref="D11:D61" si="4">N11</f>
        <v>Alaska</v>
      </c>
      <c r="E11" s="89">
        <f t="shared" si="2"/>
        <v>66</v>
      </c>
      <c r="F11" s="89">
        <f t="shared" si="2"/>
        <v>3234</v>
      </c>
      <c r="G11" s="89">
        <f t="shared" si="2"/>
        <v>98</v>
      </c>
      <c r="H11" s="89">
        <f t="shared" si="2"/>
        <v>147</v>
      </c>
      <c r="I11" s="89">
        <f t="shared" si="2"/>
        <v>31</v>
      </c>
      <c r="J11" s="89">
        <f t="shared" si="2"/>
        <v>0</v>
      </c>
      <c r="K11" s="89">
        <f t="shared" si="2"/>
        <v>188</v>
      </c>
      <c r="M11" s="23">
        <f t="shared" si="3"/>
        <v>2</v>
      </c>
      <c r="N11" s="26" t="s">
        <v>610</v>
      </c>
      <c r="O11" s="26">
        <v>66</v>
      </c>
      <c r="P11" s="26">
        <v>3234</v>
      </c>
      <c r="Q11" s="26">
        <v>98</v>
      </c>
      <c r="R11" s="26">
        <v>147</v>
      </c>
      <c r="S11" s="26">
        <v>31</v>
      </c>
      <c r="T11" s="26" t="s">
        <v>611</v>
      </c>
      <c r="U11" s="26">
        <v>188</v>
      </c>
    </row>
    <row r="12" spans="3:21" ht="15" customHeight="1" x14ac:dyDescent="0.25">
      <c r="C12" s="23">
        <f t="shared" si="1"/>
        <v>3</v>
      </c>
      <c r="D12" s="89" t="str">
        <f t="shared" si="4"/>
        <v>Arizona</v>
      </c>
      <c r="E12" s="89">
        <f t="shared" si="2"/>
        <v>5274</v>
      </c>
      <c r="F12" s="89">
        <f t="shared" si="2"/>
        <v>55313</v>
      </c>
      <c r="G12" s="89">
        <f t="shared" si="2"/>
        <v>123</v>
      </c>
      <c r="H12" s="89">
        <f t="shared" si="2"/>
        <v>5671</v>
      </c>
      <c r="I12" s="89">
        <f t="shared" si="2"/>
        <v>2979</v>
      </c>
      <c r="J12" s="89">
        <f t="shared" si="2"/>
        <v>115</v>
      </c>
      <c r="K12" s="89">
        <f t="shared" si="2"/>
        <v>8081</v>
      </c>
      <c r="M12" s="23">
        <f t="shared" si="3"/>
        <v>3</v>
      </c>
      <c r="N12" s="26" t="s">
        <v>612</v>
      </c>
      <c r="O12" s="26">
        <v>5274</v>
      </c>
      <c r="P12" s="26">
        <v>55313</v>
      </c>
      <c r="Q12" s="26">
        <v>123</v>
      </c>
      <c r="R12" s="26">
        <v>5671</v>
      </c>
      <c r="S12" s="26">
        <v>2979</v>
      </c>
      <c r="T12" s="26">
        <v>115</v>
      </c>
      <c r="U12" s="26">
        <v>8081</v>
      </c>
    </row>
    <row r="13" spans="3:21" ht="15" customHeight="1" x14ac:dyDescent="0.25">
      <c r="C13" s="23">
        <f t="shared" si="1"/>
        <v>4</v>
      </c>
      <c r="D13" s="89" t="str">
        <f t="shared" si="4"/>
        <v>Arkansas</v>
      </c>
      <c r="E13" s="89">
        <f t="shared" si="2"/>
        <v>1752</v>
      </c>
      <c r="F13" s="89">
        <f t="shared" si="2"/>
        <v>26332</v>
      </c>
      <c r="G13" s="89">
        <f t="shared" si="2"/>
        <v>110</v>
      </c>
      <c r="H13" s="89">
        <f t="shared" si="2"/>
        <v>2300</v>
      </c>
      <c r="I13" s="89">
        <f t="shared" si="2"/>
        <v>809</v>
      </c>
      <c r="J13" s="89">
        <f t="shared" si="2"/>
        <v>79</v>
      </c>
      <c r="K13" s="89">
        <f t="shared" si="2"/>
        <v>3320</v>
      </c>
      <c r="M13" s="23">
        <f t="shared" si="3"/>
        <v>4</v>
      </c>
      <c r="N13" s="26" t="s">
        <v>613</v>
      </c>
      <c r="O13" s="26">
        <v>1752</v>
      </c>
      <c r="P13" s="26">
        <v>26332</v>
      </c>
      <c r="Q13" s="26">
        <v>110</v>
      </c>
      <c r="R13" s="26">
        <v>2300</v>
      </c>
      <c r="S13" s="26">
        <v>809</v>
      </c>
      <c r="T13" s="26">
        <v>79</v>
      </c>
      <c r="U13" s="26">
        <v>3320</v>
      </c>
    </row>
    <row r="14" spans="3:21" ht="15" customHeight="1" x14ac:dyDescent="0.25">
      <c r="C14" s="23">
        <f t="shared" si="1"/>
        <v>5</v>
      </c>
      <c r="D14" s="89" t="str">
        <f t="shared" si="4"/>
        <v>California</v>
      </c>
      <c r="E14" s="89">
        <f t="shared" si="2"/>
        <v>16930</v>
      </c>
      <c r="F14" s="89">
        <f t="shared" si="2"/>
        <v>222916</v>
      </c>
      <c r="G14" s="89">
        <f t="shared" si="2"/>
        <v>110</v>
      </c>
      <c r="H14" s="89">
        <f t="shared" si="2"/>
        <v>22578</v>
      </c>
      <c r="I14" s="89">
        <f t="shared" si="2"/>
        <v>9492</v>
      </c>
      <c r="J14" s="89">
        <f t="shared" si="2"/>
        <v>582</v>
      </c>
      <c r="K14" s="89">
        <f t="shared" si="2"/>
        <v>30596</v>
      </c>
      <c r="M14" s="23">
        <f t="shared" si="3"/>
        <v>5</v>
      </c>
      <c r="N14" s="26" t="s">
        <v>614</v>
      </c>
      <c r="O14" s="26">
        <v>16930</v>
      </c>
      <c r="P14" s="26">
        <v>222916</v>
      </c>
      <c r="Q14" s="26">
        <v>110</v>
      </c>
      <c r="R14" s="26">
        <v>22578</v>
      </c>
      <c r="S14" s="26">
        <v>9492</v>
      </c>
      <c r="T14" s="26">
        <v>582</v>
      </c>
      <c r="U14" s="26">
        <v>30596</v>
      </c>
    </row>
    <row r="15" spans="3:21" ht="15" customHeight="1" x14ac:dyDescent="0.25">
      <c r="C15" s="23">
        <f t="shared" si="1"/>
        <v>6</v>
      </c>
      <c r="D15" s="89" t="str">
        <f t="shared" si="4"/>
        <v>Colorado</v>
      </c>
      <c r="E15" s="89">
        <f t="shared" si="2"/>
        <v>2126</v>
      </c>
      <c r="F15" s="89">
        <f t="shared" si="2"/>
        <v>33103</v>
      </c>
      <c r="G15" s="89">
        <f t="shared" si="2"/>
        <v>111</v>
      </c>
      <c r="H15" s="89">
        <f t="shared" si="2"/>
        <v>2612</v>
      </c>
      <c r="I15" s="89">
        <f t="shared" si="2"/>
        <v>1078</v>
      </c>
      <c r="J15" s="89">
        <f t="shared" si="2"/>
        <v>96</v>
      </c>
      <c r="K15" s="89">
        <f t="shared" si="2"/>
        <v>3751</v>
      </c>
      <c r="M15" s="23">
        <f t="shared" si="3"/>
        <v>6</v>
      </c>
      <c r="N15" s="26" t="s">
        <v>615</v>
      </c>
      <c r="O15" s="26">
        <v>2126</v>
      </c>
      <c r="P15" s="26">
        <v>33103</v>
      </c>
      <c r="Q15" s="26">
        <v>111</v>
      </c>
      <c r="R15" s="26">
        <v>2612</v>
      </c>
      <c r="S15" s="26">
        <v>1078</v>
      </c>
      <c r="T15" s="26">
        <v>96</v>
      </c>
      <c r="U15" s="26">
        <v>3751</v>
      </c>
    </row>
    <row r="16" spans="3:21" ht="15" customHeight="1" x14ac:dyDescent="0.25">
      <c r="C16" s="23">
        <f t="shared" si="1"/>
        <v>7</v>
      </c>
      <c r="D16" s="89" t="str">
        <f t="shared" si="4"/>
        <v>Connecticut</v>
      </c>
      <c r="E16" s="89">
        <f t="shared" si="2"/>
        <v>4496</v>
      </c>
      <c r="F16" s="89">
        <f t="shared" si="2"/>
        <v>25245</v>
      </c>
      <c r="G16" s="89">
        <f t="shared" si="2"/>
        <v>106</v>
      </c>
      <c r="H16" s="89">
        <f t="shared" si="2"/>
        <v>2031</v>
      </c>
      <c r="I16" s="89">
        <f t="shared" si="2"/>
        <v>978</v>
      </c>
      <c r="J16" s="89">
        <f t="shared" si="2"/>
        <v>72</v>
      </c>
      <c r="K16" s="89">
        <f t="shared" si="2"/>
        <v>5618</v>
      </c>
      <c r="M16" s="23">
        <f t="shared" si="3"/>
        <v>7</v>
      </c>
      <c r="N16" s="26" t="s">
        <v>616</v>
      </c>
      <c r="O16" s="26">
        <v>4496</v>
      </c>
      <c r="P16" s="26">
        <v>25245</v>
      </c>
      <c r="Q16" s="26">
        <v>106</v>
      </c>
      <c r="R16" s="26">
        <v>2031</v>
      </c>
      <c r="S16" s="26">
        <v>978</v>
      </c>
      <c r="T16" s="26">
        <v>72</v>
      </c>
      <c r="U16" s="26">
        <v>5618</v>
      </c>
    </row>
    <row r="17" spans="3:21" ht="15" customHeight="1" x14ac:dyDescent="0.25">
      <c r="C17" s="23">
        <f t="shared" si="1"/>
        <v>8</v>
      </c>
      <c r="D17" s="89" t="str">
        <f t="shared" si="4"/>
        <v>Delaware</v>
      </c>
      <c r="E17" s="89">
        <f t="shared" si="2"/>
        <v>600</v>
      </c>
      <c r="F17" s="89">
        <f t="shared" si="2"/>
        <v>7681</v>
      </c>
      <c r="G17" s="89">
        <f t="shared" si="2"/>
        <v>110</v>
      </c>
      <c r="H17" s="89">
        <f t="shared" si="2"/>
        <v>537</v>
      </c>
      <c r="I17" s="89">
        <f t="shared" si="2"/>
        <v>232</v>
      </c>
      <c r="J17" s="89">
        <f t="shared" si="2"/>
        <v>16</v>
      </c>
      <c r="K17" s="89">
        <f t="shared" si="2"/>
        <v>921</v>
      </c>
      <c r="M17" s="23">
        <f t="shared" si="3"/>
        <v>8</v>
      </c>
      <c r="N17" s="26" t="s">
        <v>617</v>
      </c>
      <c r="O17" s="26">
        <v>600</v>
      </c>
      <c r="P17" s="26">
        <v>7681</v>
      </c>
      <c r="Q17" s="26">
        <v>110</v>
      </c>
      <c r="R17" s="26">
        <v>537</v>
      </c>
      <c r="S17" s="26">
        <v>232</v>
      </c>
      <c r="T17" s="26">
        <v>16</v>
      </c>
      <c r="U17" s="26">
        <v>921</v>
      </c>
    </row>
    <row r="18" spans="3:21" ht="15" customHeight="1" x14ac:dyDescent="0.25">
      <c r="C18" s="23">
        <f t="shared" si="1"/>
        <v>9</v>
      </c>
      <c r="D18" s="89" t="str">
        <f t="shared" si="4"/>
        <v>District of Columbia</v>
      </c>
      <c r="E18" s="89">
        <f t="shared" si="2"/>
        <v>787</v>
      </c>
      <c r="F18" s="89">
        <f t="shared" si="2"/>
        <v>5383</v>
      </c>
      <c r="G18" s="89">
        <f t="shared" si="2"/>
        <v>116</v>
      </c>
      <c r="H18" s="89">
        <f t="shared" si="2"/>
        <v>1038</v>
      </c>
      <c r="I18" s="89">
        <f t="shared" si="2"/>
        <v>748</v>
      </c>
      <c r="J18" s="89">
        <f t="shared" si="2"/>
        <v>0</v>
      </c>
      <c r="K18" s="89">
        <f t="shared" si="2"/>
        <v>1086</v>
      </c>
      <c r="M18" s="23">
        <f t="shared" si="3"/>
        <v>9</v>
      </c>
      <c r="N18" s="26" t="s">
        <v>618</v>
      </c>
      <c r="O18" s="26">
        <v>787</v>
      </c>
      <c r="P18" s="26">
        <v>5383</v>
      </c>
      <c r="Q18" s="26">
        <v>116</v>
      </c>
      <c r="R18" s="26">
        <v>1038</v>
      </c>
      <c r="S18" s="26">
        <v>748</v>
      </c>
      <c r="T18" s="26" t="s">
        <v>611</v>
      </c>
      <c r="U18" s="26">
        <v>1086</v>
      </c>
    </row>
    <row r="19" spans="3:21" ht="15" customHeight="1" x14ac:dyDescent="0.25">
      <c r="C19" s="23">
        <f t="shared" si="1"/>
        <v>10</v>
      </c>
      <c r="D19" s="89" t="str">
        <f t="shared" si="4"/>
        <v>Florida</v>
      </c>
      <c r="E19" s="89">
        <f t="shared" si="2"/>
        <v>16178</v>
      </c>
      <c r="F19" s="89">
        <f t="shared" si="2"/>
        <v>179407</v>
      </c>
      <c r="G19" s="89">
        <f t="shared" si="2"/>
        <v>114</v>
      </c>
      <c r="H19" s="89">
        <f t="shared" si="2"/>
        <v>18387</v>
      </c>
      <c r="I19" s="89">
        <f t="shared" si="2"/>
        <v>8817</v>
      </c>
      <c r="J19" s="89">
        <f t="shared" si="2"/>
        <v>336</v>
      </c>
      <c r="K19" s="89">
        <f t="shared" si="2"/>
        <v>26059</v>
      </c>
      <c r="M19" s="23">
        <f t="shared" si="3"/>
        <v>10</v>
      </c>
      <c r="N19" s="26" t="s">
        <v>619</v>
      </c>
      <c r="O19" s="26">
        <v>16178</v>
      </c>
      <c r="P19" s="26">
        <v>179407</v>
      </c>
      <c r="Q19" s="26">
        <v>114</v>
      </c>
      <c r="R19" s="26">
        <v>18387</v>
      </c>
      <c r="S19" s="26">
        <v>8817</v>
      </c>
      <c r="T19" s="26">
        <v>336</v>
      </c>
      <c r="U19" s="26">
        <v>26059</v>
      </c>
    </row>
    <row r="20" spans="3:21" ht="15" customHeight="1" x14ac:dyDescent="0.25">
      <c r="C20" s="23">
        <f t="shared" si="1"/>
        <v>11</v>
      </c>
      <c r="D20" s="89" t="str">
        <f t="shared" si="4"/>
        <v>Georgia</v>
      </c>
      <c r="E20" s="89">
        <f t="shared" si="2"/>
        <v>6877</v>
      </c>
      <c r="F20" s="89">
        <f t="shared" si="2"/>
        <v>71928</v>
      </c>
      <c r="G20" s="89">
        <f t="shared" si="2"/>
        <v>112</v>
      </c>
      <c r="H20" s="89">
        <f t="shared" si="2"/>
        <v>6458</v>
      </c>
      <c r="I20" s="89">
        <f t="shared" si="2"/>
        <v>3253</v>
      </c>
      <c r="J20" s="89">
        <f t="shared" si="2"/>
        <v>115</v>
      </c>
      <c r="K20" s="89">
        <f t="shared" si="2"/>
        <v>10194</v>
      </c>
      <c r="M20" s="23">
        <f t="shared" si="3"/>
        <v>11</v>
      </c>
      <c r="N20" s="26" t="s">
        <v>620</v>
      </c>
      <c r="O20" s="26">
        <v>6877</v>
      </c>
      <c r="P20" s="26">
        <v>71928</v>
      </c>
      <c r="Q20" s="26">
        <v>112</v>
      </c>
      <c r="R20" s="26">
        <v>6458</v>
      </c>
      <c r="S20" s="26">
        <v>3253</v>
      </c>
      <c r="T20" s="26">
        <v>115</v>
      </c>
      <c r="U20" s="26">
        <v>10194</v>
      </c>
    </row>
    <row r="21" spans="3:21" ht="15" customHeight="1" x14ac:dyDescent="0.25">
      <c r="C21" s="23">
        <f t="shared" si="1"/>
        <v>12</v>
      </c>
      <c r="D21" s="89" t="str">
        <f t="shared" si="4"/>
        <v>Hawaii</v>
      </c>
      <c r="E21" s="89">
        <f t="shared" si="2"/>
        <v>262</v>
      </c>
      <c r="F21" s="89">
        <f t="shared" si="2"/>
        <v>8845</v>
      </c>
      <c r="G21" s="89">
        <f t="shared" si="2"/>
        <v>101</v>
      </c>
      <c r="H21" s="89">
        <f t="shared" si="2"/>
        <v>583</v>
      </c>
      <c r="I21" s="89">
        <f t="shared" si="2"/>
        <v>120</v>
      </c>
      <c r="J21" s="89">
        <f t="shared" si="2"/>
        <v>21</v>
      </c>
      <c r="K21" s="89">
        <f t="shared" si="2"/>
        <v>746</v>
      </c>
      <c r="M21" s="23">
        <f t="shared" si="3"/>
        <v>12</v>
      </c>
      <c r="N21" s="26" t="s">
        <v>621</v>
      </c>
      <c r="O21" s="26">
        <v>262</v>
      </c>
      <c r="P21" s="26">
        <v>8845</v>
      </c>
      <c r="Q21" s="26">
        <v>101</v>
      </c>
      <c r="R21" s="26">
        <v>583</v>
      </c>
      <c r="S21" s="26">
        <v>120</v>
      </c>
      <c r="T21" s="26">
        <v>21</v>
      </c>
      <c r="U21" s="26">
        <v>746</v>
      </c>
    </row>
    <row r="22" spans="3:21" ht="15" customHeight="1" x14ac:dyDescent="0.25">
      <c r="C22" s="23">
        <f t="shared" si="1"/>
        <v>13</v>
      </c>
      <c r="D22" s="89" t="str">
        <f t="shared" si="4"/>
        <v>Idaho</v>
      </c>
      <c r="E22" s="89">
        <f t="shared" si="2"/>
        <v>598</v>
      </c>
      <c r="F22" s="89">
        <f t="shared" si="2"/>
        <v>11468</v>
      </c>
      <c r="G22" s="89">
        <f t="shared" si="2"/>
        <v>106</v>
      </c>
      <c r="H22" s="89">
        <f t="shared" si="2"/>
        <v>652</v>
      </c>
      <c r="I22" s="89">
        <f t="shared" si="2"/>
        <v>235</v>
      </c>
      <c r="J22" s="89">
        <f t="shared" si="2"/>
        <v>25</v>
      </c>
      <c r="K22" s="89">
        <f t="shared" si="2"/>
        <v>1040</v>
      </c>
      <c r="M22" s="23">
        <f t="shared" si="3"/>
        <v>13</v>
      </c>
      <c r="N22" s="26" t="s">
        <v>622</v>
      </c>
      <c r="O22" s="26">
        <v>598</v>
      </c>
      <c r="P22" s="26">
        <v>11468</v>
      </c>
      <c r="Q22" s="26">
        <v>106</v>
      </c>
      <c r="R22" s="26">
        <v>652</v>
      </c>
      <c r="S22" s="26">
        <v>235</v>
      </c>
      <c r="T22" s="26">
        <v>25</v>
      </c>
      <c r="U22" s="26">
        <v>1040</v>
      </c>
    </row>
    <row r="23" spans="3:21" ht="15" customHeight="1" x14ac:dyDescent="0.25">
      <c r="C23" s="23">
        <f t="shared" si="1"/>
        <v>14</v>
      </c>
      <c r="D23" s="89" t="str">
        <f t="shared" si="4"/>
        <v>Illinois</v>
      </c>
      <c r="E23" s="89">
        <f t="shared" si="2"/>
        <v>8599</v>
      </c>
      <c r="F23" s="89">
        <f t="shared" si="2"/>
        <v>90922</v>
      </c>
      <c r="G23" s="89">
        <f t="shared" si="2"/>
        <v>114</v>
      </c>
      <c r="H23" s="89">
        <f t="shared" si="2"/>
        <v>8926</v>
      </c>
      <c r="I23" s="89">
        <f t="shared" si="2"/>
        <v>4173</v>
      </c>
      <c r="J23" s="89">
        <f t="shared" si="2"/>
        <v>182</v>
      </c>
      <c r="K23" s="89">
        <f t="shared" si="2"/>
        <v>13531</v>
      </c>
      <c r="M23" s="23">
        <f t="shared" si="3"/>
        <v>14</v>
      </c>
      <c r="N23" s="26" t="s">
        <v>623</v>
      </c>
      <c r="O23" s="26">
        <v>8599</v>
      </c>
      <c r="P23" s="26">
        <v>90922</v>
      </c>
      <c r="Q23" s="26">
        <v>114</v>
      </c>
      <c r="R23" s="26">
        <v>8926</v>
      </c>
      <c r="S23" s="26">
        <v>4173</v>
      </c>
      <c r="T23" s="26">
        <v>182</v>
      </c>
      <c r="U23" s="26">
        <v>13531</v>
      </c>
    </row>
    <row r="24" spans="3:21" ht="15" customHeight="1" x14ac:dyDescent="0.25">
      <c r="C24" s="23">
        <f t="shared" si="1"/>
        <v>15</v>
      </c>
      <c r="D24" s="89" t="str">
        <f t="shared" si="4"/>
        <v>Indiana</v>
      </c>
      <c r="E24" s="89">
        <f t="shared" si="2"/>
        <v>4122</v>
      </c>
      <c r="F24" s="89">
        <f t="shared" si="2"/>
        <v>53536</v>
      </c>
      <c r="G24" s="89">
        <f t="shared" si="2"/>
        <v>107</v>
      </c>
      <c r="H24" s="89">
        <f t="shared" si="2"/>
        <v>4921</v>
      </c>
      <c r="I24" s="89">
        <f t="shared" si="2"/>
        <v>1770</v>
      </c>
      <c r="J24" s="89">
        <f t="shared" si="2"/>
        <v>133</v>
      </c>
      <c r="K24" s="89">
        <f t="shared" si="2"/>
        <v>7402</v>
      </c>
      <c r="M24" s="23">
        <f t="shared" si="3"/>
        <v>15</v>
      </c>
      <c r="N24" s="26" t="s">
        <v>624</v>
      </c>
      <c r="O24" s="26">
        <v>4122</v>
      </c>
      <c r="P24" s="26">
        <v>53536</v>
      </c>
      <c r="Q24" s="26">
        <v>107</v>
      </c>
      <c r="R24" s="26">
        <v>4921</v>
      </c>
      <c r="S24" s="26">
        <v>1770</v>
      </c>
      <c r="T24" s="26">
        <v>133</v>
      </c>
      <c r="U24" s="26">
        <v>7402</v>
      </c>
    </row>
    <row r="25" spans="3:21" ht="15" customHeight="1" x14ac:dyDescent="0.25">
      <c r="C25" s="23">
        <f t="shared" si="1"/>
        <v>16</v>
      </c>
      <c r="D25" s="89" t="str">
        <f t="shared" si="4"/>
        <v>Iowa</v>
      </c>
      <c r="E25" s="89">
        <f t="shared" si="2"/>
        <v>1701</v>
      </c>
      <c r="F25" s="89">
        <f t="shared" si="2"/>
        <v>24073</v>
      </c>
      <c r="G25" s="89">
        <f t="shared" si="2"/>
        <v>105</v>
      </c>
      <c r="H25" s="89">
        <f t="shared" si="2"/>
        <v>1735</v>
      </c>
      <c r="I25" s="89">
        <f t="shared" si="2"/>
        <v>516</v>
      </c>
      <c r="J25" s="89">
        <f t="shared" si="2"/>
        <v>85</v>
      </c>
      <c r="K25" s="89">
        <f t="shared" si="2"/>
        <v>3005</v>
      </c>
      <c r="M25" s="23">
        <f t="shared" si="3"/>
        <v>16</v>
      </c>
      <c r="N25" s="26" t="s">
        <v>625</v>
      </c>
      <c r="O25" s="26">
        <v>1701</v>
      </c>
      <c r="P25" s="26">
        <v>24073</v>
      </c>
      <c r="Q25" s="26">
        <v>105</v>
      </c>
      <c r="R25" s="26">
        <v>1735</v>
      </c>
      <c r="S25" s="26">
        <v>516</v>
      </c>
      <c r="T25" s="26">
        <v>85</v>
      </c>
      <c r="U25" s="26">
        <v>3005</v>
      </c>
    </row>
    <row r="26" spans="3:21" ht="15" customHeight="1" x14ac:dyDescent="0.25">
      <c r="C26" s="23">
        <f t="shared" si="1"/>
        <v>17</v>
      </c>
      <c r="D26" s="89" t="str">
        <f t="shared" si="4"/>
        <v>Kansas</v>
      </c>
      <c r="E26" s="89">
        <f t="shared" si="2"/>
        <v>1043</v>
      </c>
      <c r="F26" s="89">
        <f t="shared" si="2"/>
        <v>20850</v>
      </c>
      <c r="G26" s="89">
        <f t="shared" si="2"/>
        <v>105</v>
      </c>
      <c r="H26" s="89">
        <f t="shared" si="2"/>
        <v>1430</v>
      </c>
      <c r="I26" s="89">
        <f t="shared" si="2"/>
        <v>412</v>
      </c>
      <c r="J26" s="89">
        <f t="shared" si="2"/>
        <v>89</v>
      </c>
      <c r="K26" s="89">
        <f t="shared" si="2"/>
        <v>2150</v>
      </c>
      <c r="M26" s="23">
        <f t="shared" si="3"/>
        <v>17</v>
      </c>
      <c r="N26" s="26" t="s">
        <v>626</v>
      </c>
      <c r="O26" s="26">
        <v>1043</v>
      </c>
      <c r="P26" s="26">
        <v>20850</v>
      </c>
      <c r="Q26" s="26">
        <v>105</v>
      </c>
      <c r="R26" s="26">
        <v>1430</v>
      </c>
      <c r="S26" s="26">
        <v>412</v>
      </c>
      <c r="T26" s="26">
        <v>89</v>
      </c>
      <c r="U26" s="26">
        <v>2150</v>
      </c>
    </row>
    <row r="27" spans="3:21" ht="15" customHeight="1" x14ac:dyDescent="0.25">
      <c r="C27" s="23">
        <f t="shared" si="1"/>
        <v>18</v>
      </c>
      <c r="D27" s="89" t="str">
        <f t="shared" si="4"/>
        <v>Kentucky</v>
      </c>
      <c r="E27" s="89">
        <f t="shared" si="2"/>
        <v>1538</v>
      </c>
      <c r="F27" s="89">
        <f t="shared" si="2"/>
        <v>37043</v>
      </c>
      <c r="G27" s="89">
        <f t="shared" si="2"/>
        <v>102</v>
      </c>
      <c r="H27" s="89">
        <f t="shared" si="2"/>
        <v>3334</v>
      </c>
      <c r="I27" s="89">
        <f t="shared" si="2"/>
        <v>716</v>
      </c>
      <c r="J27" s="89">
        <f t="shared" si="2"/>
        <v>102</v>
      </c>
      <c r="K27" s="89">
        <f t="shared" si="2"/>
        <v>4255</v>
      </c>
      <c r="M27" s="23">
        <f t="shared" si="3"/>
        <v>18</v>
      </c>
      <c r="N27" s="26" t="s">
        <v>627</v>
      </c>
      <c r="O27" s="26">
        <v>1538</v>
      </c>
      <c r="P27" s="26">
        <v>37043</v>
      </c>
      <c r="Q27" s="26">
        <v>102</v>
      </c>
      <c r="R27" s="26">
        <v>3334</v>
      </c>
      <c r="S27" s="26">
        <v>716</v>
      </c>
      <c r="T27" s="26">
        <v>102</v>
      </c>
      <c r="U27" s="26">
        <v>4255</v>
      </c>
    </row>
    <row r="28" spans="3:21" ht="15" customHeight="1" x14ac:dyDescent="0.25">
      <c r="C28" s="23">
        <f t="shared" si="1"/>
        <v>19</v>
      </c>
      <c r="D28" s="89" t="str">
        <f t="shared" si="4"/>
        <v>Louisiana</v>
      </c>
      <c r="E28" s="89">
        <f t="shared" si="2"/>
        <v>5230</v>
      </c>
      <c r="F28" s="89">
        <f t="shared" si="2"/>
        <v>40022</v>
      </c>
      <c r="G28" s="89">
        <f t="shared" si="2"/>
        <v>116</v>
      </c>
      <c r="H28" s="89">
        <f t="shared" si="2"/>
        <v>4069</v>
      </c>
      <c r="I28" s="89">
        <f t="shared" si="2"/>
        <v>2557</v>
      </c>
      <c r="J28" s="89">
        <f t="shared" si="2"/>
        <v>75</v>
      </c>
      <c r="K28" s="89">
        <f t="shared" si="2"/>
        <v>6811</v>
      </c>
      <c r="M28" s="23">
        <f t="shared" si="3"/>
        <v>19</v>
      </c>
      <c r="N28" s="26" t="s">
        <v>628</v>
      </c>
      <c r="O28" s="26">
        <v>5230</v>
      </c>
      <c r="P28" s="26">
        <v>40022</v>
      </c>
      <c r="Q28" s="26">
        <v>116</v>
      </c>
      <c r="R28" s="26">
        <v>4069</v>
      </c>
      <c r="S28" s="26">
        <v>2557</v>
      </c>
      <c r="T28" s="26">
        <v>75</v>
      </c>
      <c r="U28" s="26">
        <v>6811</v>
      </c>
    </row>
    <row r="29" spans="3:21" ht="15" customHeight="1" x14ac:dyDescent="0.25">
      <c r="C29" s="23">
        <f t="shared" si="1"/>
        <v>20</v>
      </c>
      <c r="D29" s="89" t="str">
        <f t="shared" si="4"/>
        <v>Maine</v>
      </c>
      <c r="E29" s="89">
        <f t="shared" si="2"/>
        <v>167</v>
      </c>
      <c r="F29" s="89">
        <f t="shared" si="2"/>
        <v>11366</v>
      </c>
      <c r="G29" s="89">
        <f t="shared" si="2"/>
        <v>103</v>
      </c>
      <c r="H29" s="89">
        <f t="shared" si="2"/>
        <v>703</v>
      </c>
      <c r="I29" s="89">
        <f t="shared" si="2"/>
        <v>39</v>
      </c>
      <c r="J29" s="89">
        <f t="shared" si="2"/>
        <v>31</v>
      </c>
      <c r="K29" s="89">
        <f t="shared" si="2"/>
        <v>862</v>
      </c>
      <c r="M29" s="23">
        <f t="shared" si="3"/>
        <v>20</v>
      </c>
      <c r="N29" s="26" t="s">
        <v>629</v>
      </c>
      <c r="O29" s="26">
        <v>167</v>
      </c>
      <c r="P29" s="26">
        <v>11366</v>
      </c>
      <c r="Q29" s="26">
        <v>103</v>
      </c>
      <c r="R29" s="26">
        <v>703</v>
      </c>
      <c r="S29" s="26">
        <v>39</v>
      </c>
      <c r="T29" s="26">
        <v>31</v>
      </c>
      <c r="U29" s="26">
        <v>862</v>
      </c>
    </row>
    <row r="30" spans="3:21" ht="15" customHeight="1" x14ac:dyDescent="0.25">
      <c r="C30" s="23">
        <f t="shared" si="1"/>
        <v>21</v>
      </c>
      <c r="D30" s="89" t="str">
        <f t="shared" si="4"/>
        <v>Maryland</v>
      </c>
      <c r="E30" s="89">
        <f t="shared" si="2"/>
        <v>4472</v>
      </c>
      <c r="F30" s="89">
        <f t="shared" si="2"/>
        <v>43598</v>
      </c>
      <c r="G30" s="89">
        <f t="shared" si="2"/>
        <v>116</v>
      </c>
      <c r="H30" s="89">
        <f t="shared" si="2"/>
        <v>4101</v>
      </c>
      <c r="I30" s="89">
        <f t="shared" si="2"/>
        <v>1652</v>
      </c>
      <c r="J30" s="89">
        <f t="shared" si="2"/>
        <v>128</v>
      </c>
      <c r="K30" s="89">
        <f t="shared" si="2"/>
        <v>7033</v>
      </c>
      <c r="M30" s="23">
        <f t="shared" si="3"/>
        <v>21</v>
      </c>
      <c r="N30" s="26" t="s">
        <v>630</v>
      </c>
      <c r="O30" s="26">
        <v>4472</v>
      </c>
      <c r="P30" s="26">
        <v>43598</v>
      </c>
      <c r="Q30" s="26">
        <v>116</v>
      </c>
      <c r="R30" s="26">
        <v>4101</v>
      </c>
      <c r="S30" s="26">
        <v>1652</v>
      </c>
      <c r="T30" s="26">
        <v>128</v>
      </c>
      <c r="U30" s="26">
        <v>7033</v>
      </c>
    </row>
    <row r="31" spans="3:21" ht="15" customHeight="1" x14ac:dyDescent="0.25">
      <c r="C31" s="23">
        <f t="shared" si="1"/>
        <v>22</v>
      </c>
      <c r="D31" s="89" t="str">
        <f t="shared" si="4"/>
        <v>Massachusetts</v>
      </c>
      <c r="E31" s="89">
        <f t="shared" si="2"/>
        <v>8220</v>
      </c>
      <c r="F31" s="89">
        <f t="shared" si="2"/>
        <v>51416</v>
      </c>
      <c r="G31" s="89">
        <f t="shared" si="2"/>
        <v>114</v>
      </c>
      <c r="H31" s="89">
        <f t="shared" si="2"/>
        <v>5752</v>
      </c>
      <c r="I31" s="89">
        <f t="shared" si="2"/>
        <v>2931</v>
      </c>
      <c r="J31" s="89">
        <f t="shared" si="2"/>
        <v>165</v>
      </c>
      <c r="K31" s="89">
        <f t="shared" si="2"/>
        <v>11198</v>
      </c>
      <c r="M31" s="23">
        <f t="shared" si="3"/>
        <v>22</v>
      </c>
      <c r="N31" s="26" t="s">
        <v>631</v>
      </c>
      <c r="O31" s="26">
        <v>8220</v>
      </c>
      <c r="P31" s="26">
        <v>51416</v>
      </c>
      <c r="Q31" s="26">
        <v>114</v>
      </c>
      <c r="R31" s="26">
        <v>5752</v>
      </c>
      <c r="S31" s="26">
        <v>2931</v>
      </c>
      <c r="T31" s="26">
        <v>165</v>
      </c>
      <c r="U31" s="26">
        <v>11198</v>
      </c>
    </row>
    <row r="32" spans="3:21" ht="15" customHeight="1" x14ac:dyDescent="0.25">
      <c r="C32" s="23">
        <f t="shared" si="1"/>
        <v>23</v>
      </c>
      <c r="D32" s="89" t="str">
        <f t="shared" si="4"/>
        <v>Michigan</v>
      </c>
      <c r="E32" s="89">
        <f t="shared" si="2"/>
        <v>6661</v>
      </c>
      <c r="F32" s="89">
        <f t="shared" si="2"/>
        <v>82358</v>
      </c>
      <c r="G32" s="89">
        <f t="shared" si="2"/>
        <v>112</v>
      </c>
      <c r="H32" s="89">
        <f t="shared" si="2"/>
        <v>7276</v>
      </c>
      <c r="I32" s="89">
        <f t="shared" si="2"/>
        <v>3228</v>
      </c>
      <c r="J32" s="89">
        <f t="shared" si="2"/>
        <v>243</v>
      </c>
      <c r="K32" s="89">
        <f t="shared" si="2"/>
        <v>10947</v>
      </c>
      <c r="M32" s="23">
        <f t="shared" si="3"/>
        <v>23</v>
      </c>
      <c r="N32" s="26" t="s">
        <v>632</v>
      </c>
      <c r="O32" s="26">
        <v>6661</v>
      </c>
      <c r="P32" s="26">
        <v>82358</v>
      </c>
      <c r="Q32" s="26">
        <v>112</v>
      </c>
      <c r="R32" s="26">
        <v>7276</v>
      </c>
      <c r="S32" s="26">
        <v>3228</v>
      </c>
      <c r="T32" s="26">
        <v>243</v>
      </c>
      <c r="U32" s="26">
        <v>10947</v>
      </c>
    </row>
    <row r="33" spans="3:21" ht="15" customHeight="1" x14ac:dyDescent="0.25">
      <c r="C33" s="23">
        <f t="shared" si="1"/>
        <v>24</v>
      </c>
      <c r="D33" s="89" t="str">
        <f t="shared" si="4"/>
        <v>Minnesota</v>
      </c>
      <c r="E33" s="89">
        <f t="shared" si="2"/>
        <v>2349</v>
      </c>
      <c r="F33" s="89">
        <f t="shared" si="2"/>
        <v>35931</v>
      </c>
      <c r="G33" s="89">
        <f t="shared" si="2"/>
        <v>107</v>
      </c>
      <c r="H33" s="89">
        <f t="shared" si="2"/>
        <v>2553</v>
      </c>
      <c r="I33" s="89">
        <f t="shared" si="2"/>
        <v>680</v>
      </c>
      <c r="J33" s="89">
        <f t="shared" si="2"/>
        <v>122</v>
      </c>
      <c r="K33" s="89">
        <f t="shared" si="2"/>
        <v>4343</v>
      </c>
      <c r="M33" s="23">
        <f t="shared" si="3"/>
        <v>24</v>
      </c>
      <c r="N33" s="26" t="s">
        <v>633</v>
      </c>
      <c r="O33" s="26">
        <v>2349</v>
      </c>
      <c r="P33" s="26">
        <v>35931</v>
      </c>
      <c r="Q33" s="26">
        <v>107</v>
      </c>
      <c r="R33" s="26">
        <v>2553</v>
      </c>
      <c r="S33" s="26">
        <v>680</v>
      </c>
      <c r="T33" s="26">
        <v>122</v>
      </c>
      <c r="U33" s="26">
        <v>4343</v>
      </c>
    </row>
    <row r="34" spans="3:21" ht="15" customHeight="1" x14ac:dyDescent="0.25">
      <c r="C34" s="23">
        <f t="shared" si="1"/>
        <v>25</v>
      </c>
      <c r="D34" s="89" t="str">
        <f t="shared" si="4"/>
        <v>Mississippi</v>
      </c>
      <c r="E34" s="89">
        <f t="shared" si="2"/>
        <v>3178</v>
      </c>
      <c r="F34" s="89">
        <f t="shared" si="2"/>
        <v>27942</v>
      </c>
      <c r="G34" s="89">
        <f t="shared" si="2"/>
        <v>117</v>
      </c>
      <c r="H34" s="89">
        <f t="shared" si="2"/>
        <v>3376</v>
      </c>
      <c r="I34" s="89">
        <f t="shared" si="2"/>
        <v>1639</v>
      </c>
      <c r="J34" s="89">
        <f t="shared" si="2"/>
        <v>57</v>
      </c>
      <c r="K34" s="89">
        <f t="shared" si="2"/>
        <v>4968</v>
      </c>
      <c r="M34" s="23">
        <f t="shared" si="3"/>
        <v>25</v>
      </c>
      <c r="N34" s="26" t="s">
        <v>634</v>
      </c>
      <c r="O34" s="26">
        <v>3178</v>
      </c>
      <c r="P34" s="26">
        <v>27942</v>
      </c>
      <c r="Q34" s="26">
        <v>117</v>
      </c>
      <c r="R34" s="26">
        <v>3376</v>
      </c>
      <c r="S34" s="26">
        <v>1639</v>
      </c>
      <c r="T34" s="26">
        <v>57</v>
      </c>
      <c r="U34" s="26">
        <v>4968</v>
      </c>
    </row>
    <row r="35" spans="3:21" ht="15" customHeight="1" x14ac:dyDescent="0.25">
      <c r="C35" s="23">
        <f t="shared" si="1"/>
        <v>26</v>
      </c>
      <c r="D35" s="89" t="str">
        <f t="shared" si="4"/>
        <v>Missouri</v>
      </c>
      <c r="E35" s="89">
        <f t="shared" si="2"/>
        <v>2947</v>
      </c>
      <c r="F35" s="89">
        <f t="shared" si="2"/>
        <v>51058</v>
      </c>
      <c r="G35" s="89">
        <f t="shared" si="2"/>
        <v>105</v>
      </c>
      <c r="H35" s="89">
        <f t="shared" si="2"/>
        <v>3451</v>
      </c>
      <c r="I35" s="89">
        <f t="shared" si="2"/>
        <v>1103</v>
      </c>
      <c r="J35" s="89">
        <f t="shared" si="2"/>
        <v>182</v>
      </c>
      <c r="K35" s="89">
        <f t="shared" si="2"/>
        <v>5476</v>
      </c>
      <c r="M35" s="23">
        <f t="shared" si="3"/>
        <v>26</v>
      </c>
      <c r="N35" s="26" t="s">
        <v>635</v>
      </c>
      <c r="O35" s="26">
        <v>2947</v>
      </c>
      <c r="P35" s="26">
        <v>51058</v>
      </c>
      <c r="Q35" s="26">
        <v>105</v>
      </c>
      <c r="R35" s="26">
        <v>3451</v>
      </c>
      <c r="S35" s="26">
        <v>1103</v>
      </c>
      <c r="T35" s="26">
        <v>182</v>
      </c>
      <c r="U35" s="26">
        <v>5476</v>
      </c>
    </row>
    <row r="36" spans="3:21" ht="15" customHeight="1" x14ac:dyDescent="0.25">
      <c r="C36" s="23">
        <f t="shared" si="1"/>
        <v>27</v>
      </c>
      <c r="D36" s="89" t="str">
        <f t="shared" si="4"/>
        <v>Montana</v>
      </c>
      <c r="E36" s="89">
        <f t="shared" si="2"/>
        <v>301</v>
      </c>
      <c r="F36" s="89">
        <f t="shared" si="2"/>
        <v>8072</v>
      </c>
      <c r="G36" s="89">
        <f t="shared" si="2"/>
        <v>103</v>
      </c>
      <c r="H36" s="89">
        <f t="shared" si="2"/>
        <v>469</v>
      </c>
      <c r="I36" s="89">
        <f t="shared" si="2"/>
        <v>127</v>
      </c>
      <c r="J36" s="89">
        <f t="shared" si="2"/>
        <v>34</v>
      </c>
      <c r="K36" s="89">
        <f t="shared" si="2"/>
        <v>677</v>
      </c>
      <c r="M36" s="23">
        <f t="shared" si="3"/>
        <v>27</v>
      </c>
      <c r="N36" s="26" t="s">
        <v>636</v>
      </c>
      <c r="O36" s="26">
        <v>301</v>
      </c>
      <c r="P36" s="26">
        <v>8072</v>
      </c>
      <c r="Q36" s="26">
        <v>103</v>
      </c>
      <c r="R36" s="26">
        <v>469</v>
      </c>
      <c r="S36" s="26">
        <v>127</v>
      </c>
      <c r="T36" s="26">
        <v>34</v>
      </c>
      <c r="U36" s="26">
        <v>677</v>
      </c>
    </row>
    <row r="37" spans="3:21" ht="15" customHeight="1" x14ac:dyDescent="0.25">
      <c r="C37" s="23">
        <f t="shared" si="1"/>
        <v>28</v>
      </c>
      <c r="D37" s="89" t="str">
        <f t="shared" si="4"/>
        <v>Nebraska</v>
      </c>
      <c r="E37" s="89">
        <f t="shared" si="2"/>
        <v>684</v>
      </c>
      <c r="F37" s="89">
        <f t="shared" si="2"/>
        <v>13176</v>
      </c>
      <c r="G37" s="89">
        <f t="shared" si="2"/>
        <v>102</v>
      </c>
      <c r="H37" s="89">
        <f t="shared" si="2"/>
        <v>1004</v>
      </c>
      <c r="I37" s="89">
        <f t="shared" si="2"/>
        <v>273</v>
      </c>
      <c r="J37" s="89">
        <f t="shared" si="2"/>
        <v>28</v>
      </c>
      <c r="K37" s="89">
        <f t="shared" si="2"/>
        <v>1443</v>
      </c>
      <c r="M37" s="23">
        <f t="shared" si="3"/>
        <v>28</v>
      </c>
      <c r="N37" s="26" t="s">
        <v>637</v>
      </c>
      <c r="O37" s="26">
        <v>684</v>
      </c>
      <c r="P37" s="26">
        <v>13176</v>
      </c>
      <c r="Q37" s="26">
        <v>102</v>
      </c>
      <c r="R37" s="26">
        <v>1004</v>
      </c>
      <c r="S37" s="26">
        <v>273</v>
      </c>
      <c r="T37" s="26">
        <v>28</v>
      </c>
      <c r="U37" s="26">
        <v>1443</v>
      </c>
    </row>
    <row r="38" spans="3:21" ht="15" customHeight="1" x14ac:dyDescent="0.25">
      <c r="C38" s="23">
        <f t="shared" si="1"/>
        <v>29</v>
      </c>
      <c r="D38" s="89" t="str">
        <f t="shared" si="4"/>
        <v>Nevada</v>
      </c>
      <c r="E38" s="89">
        <f t="shared" si="2"/>
        <v>1649</v>
      </c>
      <c r="F38" s="89">
        <f t="shared" si="2"/>
        <v>21637</v>
      </c>
      <c r="G38" s="89">
        <f t="shared" si="2"/>
        <v>111</v>
      </c>
      <c r="H38" s="89">
        <f t="shared" si="2"/>
        <v>2424</v>
      </c>
      <c r="I38" s="89">
        <f t="shared" si="2"/>
        <v>1245</v>
      </c>
      <c r="J38" s="89">
        <f t="shared" si="2"/>
        <v>41</v>
      </c>
      <c r="K38" s="89">
        <f t="shared" si="2"/>
        <v>2869</v>
      </c>
      <c r="M38" s="23">
        <f t="shared" si="3"/>
        <v>29</v>
      </c>
      <c r="N38" s="26" t="s">
        <v>638</v>
      </c>
      <c r="O38" s="26">
        <v>1649</v>
      </c>
      <c r="P38" s="26">
        <v>21637</v>
      </c>
      <c r="Q38" s="26">
        <v>111</v>
      </c>
      <c r="R38" s="26">
        <v>2424</v>
      </c>
      <c r="S38" s="26">
        <v>1245</v>
      </c>
      <c r="T38" s="26">
        <v>41</v>
      </c>
      <c r="U38" s="26">
        <v>2869</v>
      </c>
    </row>
    <row r="39" spans="3:21" ht="15" customHeight="1" x14ac:dyDescent="0.25">
      <c r="C39" s="23">
        <f t="shared" si="1"/>
        <v>30</v>
      </c>
      <c r="D39" s="89" t="str">
        <f t="shared" si="4"/>
        <v>New Hampshire</v>
      </c>
      <c r="E39" s="89">
        <f t="shared" si="2"/>
        <v>459</v>
      </c>
      <c r="F39" s="89">
        <f t="shared" si="2"/>
        <v>9871</v>
      </c>
      <c r="G39" s="89">
        <f t="shared" si="2"/>
        <v>105</v>
      </c>
      <c r="H39" s="89">
        <f t="shared" si="2"/>
        <v>579</v>
      </c>
      <c r="I39" s="89">
        <f t="shared" si="2"/>
        <v>122</v>
      </c>
      <c r="J39" s="89">
        <f t="shared" si="2"/>
        <v>31</v>
      </c>
      <c r="K39" s="89">
        <f t="shared" si="2"/>
        <v>945</v>
      </c>
      <c r="M39" s="23">
        <f t="shared" si="3"/>
        <v>30</v>
      </c>
      <c r="N39" s="26" t="s">
        <v>639</v>
      </c>
      <c r="O39" s="26">
        <v>459</v>
      </c>
      <c r="P39" s="26">
        <v>9871</v>
      </c>
      <c r="Q39" s="26">
        <v>105</v>
      </c>
      <c r="R39" s="26">
        <v>579</v>
      </c>
      <c r="S39" s="26">
        <v>122</v>
      </c>
      <c r="T39" s="26">
        <v>31</v>
      </c>
      <c r="U39" s="26">
        <v>945</v>
      </c>
    </row>
    <row r="40" spans="3:21" ht="15" customHeight="1" x14ac:dyDescent="0.25">
      <c r="C40" s="23">
        <f t="shared" si="1"/>
        <v>31</v>
      </c>
      <c r="D40" s="89" t="str">
        <f t="shared" si="4"/>
        <v>New Jersey</v>
      </c>
      <c r="E40" s="89">
        <f t="shared" si="2"/>
        <v>14571</v>
      </c>
      <c r="F40" s="89">
        <f t="shared" si="2"/>
        <v>72065</v>
      </c>
      <c r="G40" s="89">
        <f t="shared" si="2"/>
        <v>129</v>
      </c>
      <c r="H40" s="89">
        <f t="shared" si="2"/>
        <v>10469</v>
      </c>
      <c r="I40" s="89">
        <f t="shared" si="2"/>
        <v>7009</v>
      </c>
      <c r="J40" s="89">
        <f t="shared" si="2"/>
        <v>122</v>
      </c>
      <c r="K40" s="89">
        <f t="shared" si="2"/>
        <v>18139</v>
      </c>
      <c r="M40" s="23">
        <f t="shared" si="3"/>
        <v>31</v>
      </c>
      <c r="N40" s="26" t="s">
        <v>640</v>
      </c>
      <c r="O40" s="26">
        <v>14571</v>
      </c>
      <c r="P40" s="26">
        <v>72065</v>
      </c>
      <c r="Q40" s="26">
        <v>129</v>
      </c>
      <c r="R40" s="26">
        <v>10469</v>
      </c>
      <c r="S40" s="26">
        <v>7009</v>
      </c>
      <c r="T40" s="26">
        <v>122</v>
      </c>
      <c r="U40" s="26">
        <v>18139</v>
      </c>
    </row>
    <row r="41" spans="3:21" ht="15" customHeight="1" x14ac:dyDescent="0.25">
      <c r="C41" s="23">
        <f t="shared" si="1"/>
        <v>32</v>
      </c>
      <c r="D41" s="89" t="str">
        <f t="shared" si="4"/>
        <v>New Mexico</v>
      </c>
      <c r="E41" s="89">
        <f t="shared" si="2"/>
        <v>872</v>
      </c>
      <c r="F41" s="89">
        <f t="shared" si="2"/>
        <v>14822</v>
      </c>
      <c r="G41" s="89">
        <f t="shared" si="2"/>
        <v>106</v>
      </c>
      <c r="H41" s="89">
        <f t="shared" si="2"/>
        <v>1108</v>
      </c>
      <c r="I41" s="89">
        <f t="shared" si="2"/>
        <v>400</v>
      </c>
      <c r="J41" s="89">
        <f t="shared" si="2"/>
        <v>29</v>
      </c>
      <c r="K41" s="89">
        <f t="shared" si="2"/>
        <v>1609</v>
      </c>
      <c r="M41" s="23">
        <f t="shared" si="3"/>
        <v>32</v>
      </c>
      <c r="N41" s="26" t="s">
        <v>641</v>
      </c>
      <c r="O41" s="26">
        <v>872</v>
      </c>
      <c r="P41" s="26">
        <v>14822</v>
      </c>
      <c r="Q41" s="26">
        <v>106</v>
      </c>
      <c r="R41" s="26">
        <v>1108</v>
      </c>
      <c r="S41" s="26">
        <v>400</v>
      </c>
      <c r="T41" s="26">
        <v>29</v>
      </c>
      <c r="U41" s="26">
        <v>1609</v>
      </c>
    </row>
    <row r="42" spans="3:21" ht="15" customHeight="1" x14ac:dyDescent="0.25">
      <c r="C42" s="23">
        <f t="shared" si="1"/>
        <v>33</v>
      </c>
      <c r="D42" s="89" t="str">
        <f t="shared" si="4"/>
        <v>New York7</v>
      </c>
      <c r="E42" s="89">
        <f t="shared" ref="E42:K61" si="5">IF(O42="-",0,O42)</f>
        <v>11894</v>
      </c>
      <c r="F42" s="89">
        <f t="shared" si="5"/>
        <v>88512</v>
      </c>
      <c r="G42" s="89">
        <f t="shared" si="5"/>
        <v>117</v>
      </c>
      <c r="H42" s="89">
        <f t="shared" si="5"/>
        <v>11401</v>
      </c>
      <c r="I42" s="89">
        <f t="shared" si="5"/>
        <v>5681</v>
      </c>
      <c r="J42" s="89">
        <f t="shared" si="5"/>
        <v>216</v>
      </c>
      <c r="K42" s="89">
        <f t="shared" si="5"/>
        <v>17811</v>
      </c>
      <c r="M42" s="23">
        <f t="shared" si="3"/>
        <v>33</v>
      </c>
      <c r="N42" s="26" t="s">
        <v>642</v>
      </c>
      <c r="O42" s="26">
        <v>11894</v>
      </c>
      <c r="P42" s="26">
        <v>88512</v>
      </c>
      <c r="Q42" s="26">
        <v>117</v>
      </c>
      <c r="R42" s="26">
        <v>11401</v>
      </c>
      <c r="S42" s="26">
        <v>5681</v>
      </c>
      <c r="T42" s="26">
        <v>216</v>
      </c>
      <c r="U42" s="26">
        <v>17811</v>
      </c>
    </row>
    <row r="43" spans="3:21" ht="15" customHeight="1" x14ac:dyDescent="0.25">
      <c r="C43" s="23">
        <f t="shared" si="1"/>
        <v>34</v>
      </c>
      <c r="D43" s="89" t="str">
        <f t="shared" si="4"/>
        <v>New York City</v>
      </c>
      <c r="E43" s="89">
        <f t="shared" si="5"/>
        <v>20892</v>
      </c>
      <c r="F43" s="89">
        <f t="shared" si="5"/>
        <v>66642</v>
      </c>
      <c r="G43" s="89">
        <f t="shared" si="5"/>
        <v>163</v>
      </c>
      <c r="H43" s="89">
        <f t="shared" si="5"/>
        <v>11502</v>
      </c>
      <c r="I43" s="89">
        <f t="shared" si="5"/>
        <v>8008</v>
      </c>
      <c r="J43" s="89">
        <f t="shared" si="5"/>
        <v>970</v>
      </c>
      <c r="K43" s="89">
        <f t="shared" si="5"/>
        <v>24523</v>
      </c>
      <c r="M43" s="23">
        <f t="shared" si="3"/>
        <v>34</v>
      </c>
      <c r="N43" s="26" t="s">
        <v>643</v>
      </c>
      <c r="O43" s="26">
        <v>20892</v>
      </c>
      <c r="P43" s="26">
        <v>66642</v>
      </c>
      <c r="Q43" s="26">
        <v>163</v>
      </c>
      <c r="R43" s="26">
        <v>11502</v>
      </c>
      <c r="S43" s="26">
        <v>8008</v>
      </c>
      <c r="T43" s="26">
        <v>970</v>
      </c>
      <c r="U43" s="26">
        <v>24523</v>
      </c>
    </row>
    <row r="44" spans="3:21" ht="15" customHeight="1" x14ac:dyDescent="0.25">
      <c r="C44" s="23">
        <f t="shared" si="1"/>
        <v>35</v>
      </c>
      <c r="D44" s="89" t="str">
        <f t="shared" si="4"/>
        <v>North Carolina</v>
      </c>
      <c r="E44" s="89">
        <f t="shared" si="5"/>
        <v>2785</v>
      </c>
      <c r="F44" s="89">
        <f t="shared" si="5"/>
        <v>60502</v>
      </c>
      <c r="G44" s="89">
        <f t="shared" si="5"/>
        <v>84</v>
      </c>
      <c r="H44" s="89">
        <f t="shared" si="5"/>
        <v>4334</v>
      </c>
      <c r="I44" s="89">
        <f t="shared" si="5"/>
        <v>1108</v>
      </c>
      <c r="J44" s="89">
        <f t="shared" si="5"/>
        <v>232</v>
      </c>
      <c r="K44" s="89">
        <f t="shared" si="5"/>
        <v>6240</v>
      </c>
      <c r="M44" s="23">
        <f t="shared" si="3"/>
        <v>35</v>
      </c>
      <c r="N44" s="26" t="s">
        <v>644</v>
      </c>
      <c r="O44" s="26">
        <v>2785</v>
      </c>
      <c r="P44" s="26">
        <v>60502</v>
      </c>
      <c r="Q44" s="26">
        <v>84</v>
      </c>
      <c r="R44" s="26">
        <v>4334</v>
      </c>
      <c r="S44" s="26">
        <v>1108</v>
      </c>
      <c r="T44" s="26">
        <v>232</v>
      </c>
      <c r="U44" s="26">
        <v>6240</v>
      </c>
    </row>
    <row r="45" spans="3:21" ht="15" customHeight="1" x14ac:dyDescent="0.25">
      <c r="C45" s="23">
        <f t="shared" si="1"/>
        <v>36</v>
      </c>
      <c r="D45" s="89" t="str">
        <f t="shared" si="4"/>
        <v>North Dakota</v>
      </c>
      <c r="E45" s="89">
        <f t="shared" si="5"/>
        <v>411</v>
      </c>
      <c r="F45" s="89">
        <f t="shared" si="5"/>
        <v>5659</v>
      </c>
      <c r="G45" s="89">
        <f t="shared" si="5"/>
        <v>104</v>
      </c>
      <c r="H45" s="89">
        <f t="shared" si="5"/>
        <v>563</v>
      </c>
      <c r="I45" s="89">
        <f t="shared" si="5"/>
        <v>191</v>
      </c>
      <c r="J45" s="89">
        <f t="shared" si="5"/>
        <v>20</v>
      </c>
      <c r="K45" s="89">
        <f t="shared" si="5"/>
        <v>803</v>
      </c>
      <c r="M45" s="23">
        <f t="shared" si="3"/>
        <v>36</v>
      </c>
      <c r="N45" s="26" t="s">
        <v>645</v>
      </c>
      <c r="O45" s="26">
        <v>411</v>
      </c>
      <c r="P45" s="26">
        <v>5659</v>
      </c>
      <c r="Q45" s="26">
        <v>104</v>
      </c>
      <c r="R45" s="26">
        <v>563</v>
      </c>
      <c r="S45" s="26">
        <v>191</v>
      </c>
      <c r="T45" s="26">
        <v>20</v>
      </c>
      <c r="U45" s="26">
        <v>803</v>
      </c>
    </row>
    <row r="46" spans="3:21" ht="15" customHeight="1" x14ac:dyDescent="0.25">
      <c r="C46" s="23">
        <f t="shared" si="1"/>
        <v>37</v>
      </c>
      <c r="D46" s="89" t="str">
        <f t="shared" si="4"/>
        <v>Ohio</v>
      </c>
      <c r="E46" s="89">
        <f t="shared" si="5"/>
        <v>4989</v>
      </c>
      <c r="F46" s="89">
        <f t="shared" si="5"/>
        <v>95667</v>
      </c>
      <c r="G46" s="89">
        <f t="shared" si="5"/>
        <v>103</v>
      </c>
      <c r="H46" s="89">
        <f t="shared" si="5"/>
        <v>6318</v>
      </c>
      <c r="I46" s="89">
        <f t="shared" si="5"/>
        <v>2146</v>
      </c>
      <c r="J46" s="89">
        <f t="shared" si="5"/>
        <v>264</v>
      </c>
      <c r="K46" s="89">
        <f t="shared" si="5"/>
        <v>9424</v>
      </c>
      <c r="M46" s="23">
        <f t="shared" si="3"/>
        <v>37</v>
      </c>
      <c r="N46" s="26" t="s">
        <v>646</v>
      </c>
      <c r="O46" s="26">
        <v>4989</v>
      </c>
      <c r="P46" s="26">
        <v>95667</v>
      </c>
      <c r="Q46" s="26">
        <v>103</v>
      </c>
      <c r="R46" s="26">
        <v>6318</v>
      </c>
      <c r="S46" s="26">
        <v>2146</v>
      </c>
      <c r="T46" s="26">
        <v>264</v>
      </c>
      <c r="U46" s="26">
        <v>9424</v>
      </c>
    </row>
    <row r="47" spans="3:21" ht="15" customHeight="1" x14ac:dyDescent="0.25">
      <c r="C47" s="23">
        <f t="shared" si="1"/>
        <v>38</v>
      </c>
      <c r="D47" s="89" t="str">
        <f t="shared" si="4"/>
        <v>Oklahoma</v>
      </c>
      <c r="E47" s="89">
        <f t="shared" si="5"/>
        <v>1442</v>
      </c>
      <c r="F47" s="89">
        <f t="shared" si="5"/>
        <v>29351</v>
      </c>
      <c r="G47" s="89">
        <f t="shared" si="5"/>
        <v>98</v>
      </c>
      <c r="H47" s="89">
        <f t="shared" si="5"/>
        <v>2709</v>
      </c>
      <c r="I47" s="89">
        <f t="shared" si="5"/>
        <v>559</v>
      </c>
      <c r="J47" s="89">
        <f t="shared" si="5"/>
        <v>112</v>
      </c>
      <c r="K47" s="89">
        <f t="shared" si="5"/>
        <v>3697</v>
      </c>
      <c r="M47" s="23">
        <f t="shared" si="3"/>
        <v>38</v>
      </c>
      <c r="N47" s="26" t="s">
        <v>647</v>
      </c>
      <c r="O47" s="26">
        <v>1442</v>
      </c>
      <c r="P47" s="26">
        <v>29351</v>
      </c>
      <c r="Q47" s="26">
        <v>98</v>
      </c>
      <c r="R47" s="26">
        <v>2709</v>
      </c>
      <c r="S47" s="26">
        <v>559</v>
      </c>
      <c r="T47" s="26">
        <v>112</v>
      </c>
      <c r="U47" s="26">
        <v>3697</v>
      </c>
    </row>
    <row r="48" spans="3:21" ht="15" customHeight="1" x14ac:dyDescent="0.25">
      <c r="C48" s="23">
        <f t="shared" si="1"/>
        <v>39</v>
      </c>
      <c r="D48" s="89" t="str">
        <f t="shared" si="4"/>
        <v>Oregon</v>
      </c>
      <c r="E48" s="89">
        <f t="shared" si="5"/>
        <v>613</v>
      </c>
      <c r="F48" s="89">
        <f t="shared" si="5"/>
        <v>28064</v>
      </c>
      <c r="G48" s="89">
        <f t="shared" si="5"/>
        <v>101</v>
      </c>
      <c r="H48" s="89">
        <f t="shared" si="5"/>
        <v>1288</v>
      </c>
      <c r="I48" s="89">
        <f t="shared" si="5"/>
        <v>202</v>
      </c>
      <c r="J48" s="89">
        <f t="shared" si="5"/>
        <v>66</v>
      </c>
      <c r="K48" s="89">
        <f t="shared" si="5"/>
        <v>1764</v>
      </c>
      <c r="M48" s="23">
        <f t="shared" si="3"/>
        <v>39</v>
      </c>
      <c r="N48" s="26" t="s">
        <v>648</v>
      </c>
      <c r="O48" s="26">
        <v>613</v>
      </c>
      <c r="P48" s="26">
        <v>28064</v>
      </c>
      <c r="Q48" s="26">
        <v>101</v>
      </c>
      <c r="R48" s="26">
        <v>1288</v>
      </c>
      <c r="S48" s="26">
        <v>202</v>
      </c>
      <c r="T48" s="26">
        <v>66</v>
      </c>
      <c r="U48" s="26">
        <v>1764</v>
      </c>
    </row>
    <row r="49" spans="3:21" ht="15" customHeight="1" x14ac:dyDescent="0.25">
      <c r="C49" s="23">
        <f t="shared" si="1"/>
        <v>40</v>
      </c>
      <c r="D49" s="89" t="str">
        <f t="shared" si="4"/>
        <v>Pennsylvania</v>
      </c>
      <c r="E49" s="89">
        <f t="shared" si="5"/>
        <v>8994</v>
      </c>
      <c r="F49" s="89">
        <f t="shared" si="5"/>
        <v>109156</v>
      </c>
      <c r="G49" s="89">
        <f t="shared" si="5"/>
        <v>107</v>
      </c>
      <c r="H49" s="89">
        <f t="shared" si="5"/>
        <v>8004</v>
      </c>
      <c r="I49" s="89">
        <f t="shared" si="5"/>
        <v>3229</v>
      </c>
      <c r="J49" s="89">
        <f t="shared" si="5"/>
        <v>254</v>
      </c>
      <c r="K49" s="89">
        <f t="shared" si="5"/>
        <v>14019</v>
      </c>
      <c r="M49" s="23">
        <f t="shared" si="3"/>
        <v>40</v>
      </c>
      <c r="N49" s="26" t="s">
        <v>649</v>
      </c>
      <c r="O49" s="26">
        <v>8994</v>
      </c>
      <c r="P49" s="26">
        <v>109156</v>
      </c>
      <c r="Q49" s="26">
        <v>107</v>
      </c>
      <c r="R49" s="26">
        <v>8004</v>
      </c>
      <c r="S49" s="26">
        <v>3229</v>
      </c>
      <c r="T49" s="26">
        <v>254</v>
      </c>
      <c r="U49" s="26">
        <v>14019</v>
      </c>
    </row>
    <row r="50" spans="3:21" ht="15" customHeight="1" x14ac:dyDescent="0.25">
      <c r="C50" s="23">
        <f t="shared" si="1"/>
        <v>41</v>
      </c>
      <c r="D50" s="89" t="str">
        <f t="shared" si="4"/>
        <v>Rhode Island</v>
      </c>
      <c r="E50" s="89">
        <f t="shared" si="5"/>
        <v>1125</v>
      </c>
      <c r="F50" s="89">
        <f t="shared" si="5"/>
        <v>8388</v>
      </c>
      <c r="G50" s="89">
        <f t="shared" si="5"/>
        <v>106</v>
      </c>
      <c r="H50" s="89">
        <f t="shared" si="5"/>
        <v>780</v>
      </c>
      <c r="I50" s="89">
        <f t="shared" si="5"/>
        <v>441</v>
      </c>
      <c r="J50" s="89">
        <f t="shared" si="5"/>
        <v>25</v>
      </c>
      <c r="K50" s="89">
        <f t="shared" si="5"/>
        <v>1489</v>
      </c>
      <c r="M50" s="23">
        <f t="shared" si="3"/>
        <v>41</v>
      </c>
      <c r="N50" s="26" t="s">
        <v>650</v>
      </c>
      <c r="O50" s="26">
        <v>1125</v>
      </c>
      <c r="P50" s="26">
        <v>8388</v>
      </c>
      <c r="Q50" s="26">
        <v>106</v>
      </c>
      <c r="R50" s="26">
        <v>780</v>
      </c>
      <c r="S50" s="26">
        <v>441</v>
      </c>
      <c r="T50" s="26">
        <v>25</v>
      </c>
      <c r="U50" s="26">
        <v>1489</v>
      </c>
    </row>
    <row r="51" spans="3:21" ht="15" customHeight="1" x14ac:dyDescent="0.25">
      <c r="C51" s="23">
        <f t="shared" si="1"/>
        <v>42</v>
      </c>
      <c r="D51" s="89" t="str">
        <f t="shared" si="4"/>
        <v>South Carolina</v>
      </c>
      <c r="E51" s="89">
        <f t="shared" si="5"/>
        <v>3621</v>
      </c>
      <c r="F51" s="89">
        <f t="shared" si="5"/>
        <v>42769</v>
      </c>
      <c r="G51" s="89">
        <f t="shared" si="5"/>
        <v>115</v>
      </c>
      <c r="H51" s="89">
        <f t="shared" si="5"/>
        <v>3625</v>
      </c>
      <c r="I51" s="89">
        <f t="shared" si="5"/>
        <v>1550</v>
      </c>
      <c r="J51" s="89">
        <f t="shared" si="5"/>
        <v>102</v>
      </c>
      <c r="K51" s="89">
        <f t="shared" si="5"/>
        <v>5794</v>
      </c>
      <c r="M51" s="23">
        <f t="shared" si="3"/>
        <v>42</v>
      </c>
      <c r="N51" s="26" t="s">
        <v>651</v>
      </c>
      <c r="O51" s="26">
        <v>3621</v>
      </c>
      <c r="P51" s="26">
        <v>42769</v>
      </c>
      <c r="Q51" s="26">
        <v>115</v>
      </c>
      <c r="R51" s="26">
        <v>3625</v>
      </c>
      <c r="S51" s="26">
        <v>1550</v>
      </c>
      <c r="T51" s="26">
        <v>102</v>
      </c>
      <c r="U51" s="26">
        <v>5794</v>
      </c>
    </row>
    <row r="52" spans="3:21" ht="15" customHeight="1" x14ac:dyDescent="0.25">
      <c r="C52" s="23">
        <f t="shared" si="1"/>
        <v>43</v>
      </c>
      <c r="D52" s="89" t="str">
        <f t="shared" si="4"/>
        <v>South Dakota</v>
      </c>
      <c r="E52" s="89">
        <f t="shared" si="5"/>
        <v>438</v>
      </c>
      <c r="F52" s="89">
        <f t="shared" si="5"/>
        <v>6443</v>
      </c>
      <c r="G52" s="89">
        <f t="shared" si="5"/>
        <v>103</v>
      </c>
      <c r="H52" s="89">
        <f t="shared" si="5"/>
        <v>566</v>
      </c>
      <c r="I52" s="89">
        <f t="shared" si="5"/>
        <v>195</v>
      </c>
      <c r="J52" s="89">
        <f t="shared" si="5"/>
        <v>28</v>
      </c>
      <c r="K52" s="89">
        <f t="shared" si="5"/>
        <v>837</v>
      </c>
      <c r="M52" s="23">
        <f t="shared" si="3"/>
        <v>43</v>
      </c>
      <c r="N52" s="26" t="s">
        <v>652</v>
      </c>
      <c r="O52" s="26">
        <v>438</v>
      </c>
      <c r="P52" s="26">
        <v>6443</v>
      </c>
      <c r="Q52" s="26">
        <v>103</v>
      </c>
      <c r="R52" s="26">
        <v>566</v>
      </c>
      <c r="S52" s="26">
        <v>195</v>
      </c>
      <c r="T52" s="26">
        <v>28</v>
      </c>
      <c r="U52" s="26">
        <v>837</v>
      </c>
    </row>
    <row r="53" spans="3:21" ht="15" customHeight="1" x14ac:dyDescent="0.25">
      <c r="C53" s="23">
        <f t="shared" si="1"/>
        <v>44</v>
      </c>
      <c r="D53" s="89" t="str">
        <f t="shared" si="4"/>
        <v>Tennessee</v>
      </c>
      <c r="E53" s="89">
        <f t="shared" si="5"/>
        <v>3100</v>
      </c>
      <c r="F53" s="89">
        <f t="shared" si="5"/>
        <v>61167</v>
      </c>
      <c r="G53" s="89">
        <f t="shared" si="5"/>
        <v>109</v>
      </c>
      <c r="H53" s="89">
        <f t="shared" si="5"/>
        <v>5271</v>
      </c>
      <c r="I53" s="89">
        <f t="shared" si="5"/>
        <v>1540</v>
      </c>
      <c r="J53" s="89">
        <f t="shared" si="5"/>
        <v>138</v>
      </c>
      <c r="K53" s="89">
        <f t="shared" si="5"/>
        <v>6967</v>
      </c>
      <c r="M53" s="23">
        <f t="shared" si="3"/>
        <v>44</v>
      </c>
      <c r="N53" s="26" t="s">
        <v>653</v>
      </c>
      <c r="O53" s="26">
        <v>3100</v>
      </c>
      <c r="P53" s="26">
        <v>61167</v>
      </c>
      <c r="Q53" s="26">
        <v>109</v>
      </c>
      <c r="R53" s="26">
        <v>5271</v>
      </c>
      <c r="S53" s="26">
        <v>1540</v>
      </c>
      <c r="T53" s="26">
        <v>138</v>
      </c>
      <c r="U53" s="26">
        <v>6967</v>
      </c>
    </row>
    <row r="54" spans="3:21" ht="15" customHeight="1" x14ac:dyDescent="0.25">
      <c r="C54" s="23">
        <f t="shared" si="1"/>
        <v>45</v>
      </c>
      <c r="D54" s="89" t="str">
        <f t="shared" si="4"/>
        <v>Texas</v>
      </c>
      <c r="E54" s="89">
        <f t="shared" si="5"/>
        <v>18060</v>
      </c>
      <c r="F54" s="89">
        <f t="shared" si="5"/>
        <v>175219</v>
      </c>
      <c r="G54" s="89">
        <f t="shared" si="5"/>
        <v>115</v>
      </c>
      <c r="H54" s="89">
        <f t="shared" si="5"/>
        <v>19019</v>
      </c>
      <c r="I54" s="89">
        <f t="shared" si="5"/>
        <v>9264</v>
      </c>
      <c r="J54" s="89">
        <f t="shared" si="5"/>
        <v>370</v>
      </c>
      <c r="K54" s="89">
        <f t="shared" si="5"/>
        <v>28172</v>
      </c>
      <c r="M54" s="23">
        <f t="shared" si="3"/>
        <v>45</v>
      </c>
      <c r="N54" s="26" t="s">
        <v>654</v>
      </c>
      <c r="O54" s="26">
        <v>18060</v>
      </c>
      <c r="P54" s="26">
        <v>175219</v>
      </c>
      <c r="Q54" s="26">
        <v>115</v>
      </c>
      <c r="R54" s="26">
        <v>19019</v>
      </c>
      <c r="S54" s="26">
        <v>9264</v>
      </c>
      <c r="T54" s="26">
        <v>370</v>
      </c>
      <c r="U54" s="26">
        <v>28172</v>
      </c>
    </row>
    <row r="55" spans="3:21" ht="15" customHeight="1" x14ac:dyDescent="0.25">
      <c r="C55" s="23">
        <f t="shared" si="1"/>
        <v>46</v>
      </c>
      <c r="D55" s="89" t="str">
        <f t="shared" si="4"/>
        <v>Utah</v>
      </c>
      <c r="E55" s="89">
        <f t="shared" si="5"/>
        <v>596</v>
      </c>
      <c r="F55" s="89">
        <f t="shared" si="5"/>
        <v>15588</v>
      </c>
      <c r="G55" s="89">
        <f t="shared" si="5"/>
        <v>108</v>
      </c>
      <c r="H55" s="89">
        <f t="shared" si="5"/>
        <v>928</v>
      </c>
      <c r="I55" s="89">
        <f t="shared" si="5"/>
        <v>228</v>
      </c>
      <c r="J55" s="89">
        <f t="shared" si="5"/>
        <v>41</v>
      </c>
      <c r="K55" s="89">
        <f t="shared" si="5"/>
        <v>1337</v>
      </c>
      <c r="M55" s="23">
        <f t="shared" si="3"/>
        <v>46</v>
      </c>
      <c r="N55" s="26" t="s">
        <v>655</v>
      </c>
      <c r="O55" s="26">
        <v>596</v>
      </c>
      <c r="P55" s="26">
        <v>15588</v>
      </c>
      <c r="Q55" s="26">
        <v>108</v>
      </c>
      <c r="R55" s="26">
        <v>928</v>
      </c>
      <c r="S55" s="26">
        <v>228</v>
      </c>
      <c r="T55" s="26">
        <v>41</v>
      </c>
      <c r="U55" s="26">
        <v>1337</v>
      </c>
    </row>
    <row r="56" spans="3:21" ht="15" customHeight="1" x14ac:dyDescent="0.25">
      <c r="C56" s="23">
        <f t="shared" si="1"/>
        <v>47</v>
      </c>
      <c r="D56" s="89" t="str">
        <f t="shared" si="4"/>
        <v>Vermont</v>
      </c>
      <c r="E56" s="89">
        <f t="shared" si="5"/>
        <v>62</v>
      </c>
      <c r="F56" s="89">
        <f t="shared" si="5"/>
        <v>4541</v>
      </c>
      <c r="G56" s="89">
        <f t="shared" si="5"/>
        <v>104</v>
      </c>
      <c r="H56" s="89">
        <f t="shared" si="5"/>
        <v>209</v>
      </c>
      <c r="I56" s="89">
        <f t="shared" si="5"/>
        <v>15</v>
      </c>
      <c r="J56" s="89">
        <f t="shared" si="5"/>
        <v>16</v>
      </c>
      <c r="K56" s="89">
        <f t="shared" si="5"/>
        <v>272</v>
      </c>
      <c r="M56" s="23">
        <f t="shared" si="3"/>
        <v>47</v>
      </c>
      <c r="N56" s="26" t="s">
        <v>656</v>
      </c>
      <c r="O56" s="26">
        <v>62</v>
      </c>
      <c r="P56" s="26">
        <v>4541</v>
      </c>
      <c r="Q56" s="26">
        <v>104</v>
      </c>
      <c r="R56" s="26">
        <v>209</v>
      </c>
      <c r="S56" s="26">
        <v>15</v>
      </c>
      <c r="T56" s="26">
        <v>16</v>
      </c>
      <c r="U56" s="26">
        <v>272</v>
      </c>
    </row>
    <row r="57" spans="3:21" ht="15" customHeight="1" x14ac:dyDescent="0.25">
      <c r="C57" s="23">
        <f t="shared" si="1"/>
        <v>48</v>
      </c>
      <c r="D57" s="89" t="str">
        <f t="shared" si="4"/>
        <v>Virginia</v>
      </c>
      <c r="E57" s="89">
        <f t="shared" si="5"/>
        <v>3548</v>
      </c>
      <c r="F57" s="89">
        <f t="shared" si="5"/>
        <v>56308</v>
      </c>
      <c r="G57" s="89">
        <f t="shared" si="5"/>
        <v>109</v>
      </c>
      <c r="H57" s="89">
        <f t="shared" si="5"/>
        <v>3521</v>
      </c>
      <c r="I57" s="89">
        <f t="shared" si="5"/>
        <v>1297</v>
      </c>
      <c r="J57" s="89">
        <f t="shared" si="5"/>
        <v>117</v>
      </c>
      <c r="K57" s="89">
        <f t="shared" si="5"/>
        <v>5885</v>
      </c>
      <c r="M57" s="23">
        <f t="shared" si="3"/>
        <v>48</v>
      </c>
      <c r="N57" s="26" t="s">
        <v>657</v>
      </c>
      <c r="O57" s="26">
        <v>3548</v>
      </c>
      <c r="P57" s="26">
        <v>56308</v>
      </c>
      <c r="Q57" s="26">
        <v>109</v>
      </c>
      <c r="R57" s="26">
        <v>3521</v>
      </c>
      <c r="S57" s="26">
        <v>1297</v>
      </c>
      <c r="T57" s="26">
        <v>117</v>
      </c>
      <c r="U57" s="26">
        <v>5885</v>
      </c>
    </row>
    <row r="58" spans="3:21" ht="15" customHeight="1" x14ac:dyDescent="0.25">
      <c r="C58" s="23">
        <f t="shared" si="1"/>
        <v>49</v>
      </c>
      <c r="D58" s="89" t="str">
        <f t="shared" si="4"/>
        <v>Washington</v>
      </c>
      <c r="E58" s="89">
        <f t="shared" si="5"/>
        <v>2114</v>
      </c>
      <c r="F58" s="89">
        <f t="shared" si="5"/>
        <v>45207</v>
      </c>
      <c r="G58" s="89">
        <f t="shared" si="5"/>
        <v>105</v>
      </c>
      <c r="H58" s="89">
        <f t="shared" si="5"/>
        <v>3305</v>
      </c>
      <c r="I58" s="89">
        <f t="shared" si="5"/>
        <v>1086</v>
      </c>
      <c r="J58" s="89">
        <f t="shared" si="5"/>
        <v>116</v>
      </c>
      <c r="K58" s="89">
        <f t="shared" si="5"/>
        <v>4444</v>
      </c>
      <c r="M58" s="23">
        <f t="shared" si="3"/>
        <v>49</v>
      </c>
      <c r="N58" s="26" t="s">
        <v>658</v>
      </c>
      <c r="O58" s="26">
        <v>2114</v>
      </c>
      <c r="P58" s="26">
        <v>45207</v>
      </c>
      <c r="Q58" s="26">
        <v>105</v>
      </c>
      <c r="R58" s="26">
        <v>3305</v>
      </c>
      <c r="S58" s="26">
        <v>1086</v>
      </c>
      <c r="T58" s="26">
        <v>116</v>
      </c>
      <c r="U58" s="26">
        <v>4444</v>
      </c>
    </row>
    <row r="59" spans="3:21" ht="15" customHeight="1" x14ac:dyDescent="0.25">
      <c r="C59" s="23">
        <f t="shared" si="1"/>
        <v>50</v>
      </c>
      <c r="D59" s="89" t="str">
        <f t="shared" si="4"/>
        <v>West Virginia</v>
      </c>
      <c r="E59" s="89">
        <f t="shared" si="5"/>
        <v>363</v>
      </c>
      <c r="F59" s="89">
        <f t="shared" si="5"/>
        <v>15650</v>
      </c>
      <c r="G59" s="89">
        <f t="shared" si="5"/>
        <v>92</v>
      </c>
      <c r="H59" s="89">
        <f t="shared" si="5"/>
        <v>1124</v>
      </c>
      <c r="I59" s="89">
        <f t="shared" si="5"/>
        <v>136</v>
      </c>
      <c r="J59" s="89">
        <f t="shared" si="5"/>
        <v>60</v>
      </c>
      <c r="K59" s="89">
        <f t="shared" si="5"/>
        <v>1411</v>
      </c>
      <c r="M59" s="23">
        <f t="shared" si="3"/>
        <v>50</v>
      </c>
      <c r="N59" s="26" t="s">
        <v>659</v>
      </c>
      <c r="O59" s="26">
        <v>363</v>
      </c>
      <c r="P59" s="26">
        <v>15650</v>
      </c>
      <c r="Q59" s="26">
        <v>92</v>
      </c>
      <c r="R59" s="26">
        <v>1124</v>
      </c>
      <c r="S59" s="26">
        <v>136</v>
      </c>
      <c r="T59" s="26">
        <v>60</v>
      </c>
      <c r="U59" s="26">
        <v>1411</v>
      </c>
    </row>
    <row r="60" spans="3:21" ht="15" customHeight="1" x14ac:dyDescent="0.25">
      <c r="C60" s="23">
        <f t="shared" si="1"/>
        <v>51</v>
      </c>
      <c r="D60" s="89" t="str">
        <f t="shared" si="4"/>
        <v>Wisconsin</v>
      </c>
      <c r="E60" s="89">
        <f t="shared" si="5"/>
        <v>1843</v>
      </c>
      <c r="F60" s="89">
        <f t="shared" si="5"/>
        <v>42721</v>
      </c>
      <c r="G60" s="89">
        <f t="shared" si="5"/>
        <v>106</v>
      </c>
      <c r="H60" s="89">
        <f t="shared" si="5"/>
        <v>2230</v>
      </c>
      <c r="I60" s="89">
        <f t="shared" si="5"/>
        <v>486</v>
      </c>
      <c r="J60" s="89">
        <f t="shared" si="5"/>
        <v>152</v>
      </c>
      <c r="K60" s="89">
        <f t="shared" si="5"/>
        <v>3737</v>
      </c>
      <c r="M60" s="23">
        <f t="shared" si="3"/>
        <v>51</v>
      </c>
      <c r="N60" s="26" t="s">
        <v>660</v>
      </c>
      <c r="O60" s="26">
        <v>1843</v>
      </c>
      <c r="P60" s="26">
        <v>42721</v>
      </c>
      <c r="Q60" s="26">
        <v>106</v>
      </c>
      <c r="R60" s="26">
        <v>2230</v>
      </c>
      <c r="S60" s="26">
        <v>486</v>
      </c>
      <c r="T60" s="26">
        <v>152</v>
      </c>
      <c r="U60" s="26">
        <v>3737</v>
      </c>
    </row>
    <row r="61" spans="3:21" ht="15" customHeight="1" x14ac:dyDescent="0.25">
      <c r="C61" s="23">
        <f t="shared" si="1"/>
        <v>52</v>
      </c>
      <c r="D61" s="89" t="str">
        <f t="shared" si="4"/>
        <v>Wyoming</v>
      </c>
      <c r="E61" s="89">
        <f t="shared" si="5"/>
        <v>66</v>
      </c>
      <c r="F61" s="89">
        <f t="shared" si="5"/>
        <v>3746</v>
      </c>
      <c r="G61" s="89">
        <f t="shared" si="5"/>
        <v>109</v>
      </c>
      <c r="H61" s="89">
        <f t="shared" si="5"/>
        <v>218</v>
      </c>
      <c r="I61" s="89">
        <f t="shared" si="5"/>
        <v>23</v>
      </c>
      <c r="J61" s="89">
        <f t="shared" si="5"/>
        <v>0</v>
      </c>
      <c r="K61" s="89">
        <f t="shared" si="5"/>
        <v>270</v>
      </c>
      <c r="M61" s="23">
        <f t="shared" si="3"/>
        <v>52</v>
      </c>
      <c r="N61" s="26" t="s">
        <v>661</v>
      </c>
      <c r="O61" s="26">
        <v>66</v>
      </c>
      <c r="P61" s="26">
        <v>3746</v>
      </c>
      <c r="Q61" s="26">
        <v>109</v>
      </c>
      <c r="R61" s="26">
        <v>218</v>
      </c>
      <c r="S61" s="26">
        <v>23</v>
      </c>
      <c r="T61" s="26" t="s">
        <v>611</v>
      </c>
      <c r="U61" s="26">
        <v>270</v>
      </c>
    </row>
    <row r="62" spans="3:21" ht="15" customHeight="1" x14ac:dyDescent="0.25">
      <c r="C62" s="23"/>
      <c r="D62" s="89"/>
      <c r="E62" s="89"/>
      <c r="F62" s="89"/>
      <c r="G62" s="89"/>
      <c r="H62" s="89"/>
      <c r="I62" s="89"/>
      <c r="J62" s="89"/>
      <c r="K62" s="89"/>
      <c r="M62" s="23"/>
      <c r="N62" s="26"/>
      <c r="O62" s="26"/>
      <c r="P62" s="26"/>
      <c r="Q62" s="26"/>
      <c r="R62" s="26"/>
      <c r="S62" s="26"/>
      <c r="T62" s="26"/>
      <c r="U62" s="26"/>
    </row>
    <row r="63" spans="3:21" ht="15" customHeight="1" x14ac:dyDescent="0.25">
      <c r="C63" s="23"/>
      <c r="D63" s="89" t="s">
        <v>250</v>
      </c>
      <c r="E63" s="89">
        <f>SUM(E10:E61)</f>
        <v>215476</v>
      </c>
      <c r="F63" s="89">
        <f t="shared" ref="F63:K63" si="6">SUM(F10:F61)</f>
        <v>2365891</v>
      </c>
      <c r="G63" s="89">
        <f t="shared" si="6"/>
        <v>5665</v>
      </c>
      <c r="H63" s="89">
        <f t="shared" si="6"/>
        <v>221010</v>
      </c>
      <c r="I63" s="89">
        <f t="shared" si="6"/>
        <v>97995</v>
      </c>
      <c r="J63" s="89">
        <f t="shared" si="6"/>
        <v>6736</v>
      </c>
      <c r="K63" s="89">
        <f t="shared" si="6"/>
        <v>344241</v>
      </c>
      <c r="M63" s="23"/>
      <c r="N63" s="26" t="s">
        <v>250</v>
      </c>
      <c r="O63" s="26">
        <f>SUM(O10:O61)</f>
        <v>215476</v>
      </c>
      <c r="P63" s="26">
        <f t="shared" ref="P63:U63" si="7">SUM(P10:P61)</f>
        <v>2365891</v>
      </c>
      <c r="Q63" s="26">
        <f t="shared" si="7"/>
        <v>5665</v>
      </c>
      <c r="R63" s="26">
        <f t="shared" si="7"/>
        <v>221010</v>
      </c>
      <c r="S63" s="26">
        <f t="shared" si="7"/>
        <v>97995</v>
      </c>
      <c r="T63" s="26">
        <f t="shared" si="7"/>
        <v>6736</v>
      </c>
      <c r="U63" s="26">
        <f t="shared" si="7"/>
        <v>344241</v>
      </c>
    </row>
    <row r="64" spans="3:21" ht="15" customHeight="1" x14ac:dyDescent="0.25">
      <c r="C64" s="23"/>
      <c r="D64" s="89"/>
      <c r="E64" s="89"/>
      <c r="F64" s="89"/>
      <c r="G64" s="89"/>
      <c r="H64" s="89"/>
      <c r="I64" s="89"/>
      <c r="J64" s="89"/>
      <c r="K64" s="89"/>
      <c r="M64" s="23"/>
      <c r="N64" s="26"/>
      <c r="O64" s="26"/>
      <c r="P64" s="26"/>
      <c r="Q64" s="26"/>
      <c r="R64" s="26"/>
      <c r="S64" s="26"/>
      <c r="T64" s="26"/>
      <c r="U64" s="26"/>
    </row>
    <row r="65" spans="3:21" ht="15" customHeight="1" x14ac:dyDescent="0.25">
      <c r="C65" s="23"/>
      <c r="D65" s="89" t="s">
        <v>248</v>
      </c>
      <c r="E65" s="89">
        <f t="shared" ref="E65:K65" si="8">IF(O65="-",0,O65)</f>
        <v>740</v>
      </c>
      <c r="F65" s="89">
        <f t="shared" si="8"/>
        <v>21172</v>
      </c>
      <c r="G65" s="89">
        <f t="shared" si="8"/>
        <v>94</v>
      </c>
      <c r="H65" s="89">
        <f t="shared" si="8"/>
        <v>2728</v>
      </c>
      <c r="I65" s="89">
        <f t="shared" si="8"/>
        <v>464</v>
      </c>
      <c r="J65" s="89">
        <f t="shared" si="8"/>
        <v>74</v>
      </c>
      <c r="K65" s="89">
        <f t="shared" si="8"/>
        <v>3074</v>
      </c>
      <c r="M65" s="23"/>
      <c r="N65" s="26" t="s">
        <v>248</v>
      </c>
      <c r="O65" s="26">
        <v>740</v>
      </c>
      <c r="P65" s="26">
        <v>21172</v>
      </c>
      <c r="Q65" s="26">
        <v>94</v>
      </c>
      <c r="R65" s="26">
        <v>2728</v>
      </c>
      <c r="S65" s="26">
        <v>464</v>
      </c>
      <c r="T65" s="26">
        <v>74</v>
      </c>
      <c r="U65" s="26">
        <v>3074</v>
      </c>
    </row>
    <row r="66" spans="3:21" ht="15" customHeight="1" x14ac:dyDescent="0.25">
      <c r="C66" s="23"/>
      <c r="D66" s="26"/>
      <c r="E66" s="26"/>
      <c r="F66" s="26"/>
      <c r="G66" s="26"/>
      <c r="H66" s="26"/>
      <c r="I66" s="26"/>
      <c r="J66" s="26"/>
      <c r="K66" s="26"/>
      <c r="M66" s="23"/>
      <c r="N66" s="26"/>
      <c r="O66" s="26"/>
      <c r="P66" s="26"/>
      <c r="Q66" s="26"/>
      <c r="R66" s="26"/>
      <c r="S66" s="26"/>
      <c r="T66" s="26"/>
      <c r="U66" s="26"/>
    </row>
    <row r="67" spans="3:21" ht="15" customHeight="1" x14ac:dyDescent="0.25">
      <c r="C67" s="23"/>
      <c r="D67" s="32" t="s">
        <v>247</v>
      </c>
      <c r="E67" s="32" t="s">
        <v>180</v>
      </c>
      <c r="F67" s="32" t="s">
        <v>180</v>
      </c>
      <c r="G67" s="32" t="s">
        <v>180</v>
      </c>
      <c r="H67" s="32" t="s">
        <v>180</v>
      </c>
      <c r="I67" s="32" t="s">
        <v>180</v>
      </c>
      <c r="J67" s="32" t="s">
        <v>180</v>
      </c>
      <c r="K67" s="32" t="s">
        <v>180</v>
      </c>
      <c r="M67" s="23"/>
      <c r="N67" s="32" t="s">
        <v>247</v>
      </c>
      <c r="O67" s="32" t="s">
        <v>180</v>
      </c>
      <c r="P67" s="32" t="s">
        <v>180</v>
      </c>
      <c r="Q67" s="32" t="s">
        <v>180</v>
      </c>
      <c r="R67" s="32" t="s">
        <v>180</v>
      </c>
      <c r="S67" s="32" t="s">
        <v>180</v>
      </c>
      <c r="T67" s="32" t="s">
        <v>180</v>
      </c>
      <c r="U67" s="32" t="s">
        <v>180</v>
      </c>
    </row>
    <row r="68" spans="3:21" ht="15" customHeight="1" x14ac:dyDescent="0.25">
      <c r="C68" s="23"/>
      <c r="D68" s="25"/>
      <c r="E68" s="32" t="s">
        <v>241</v>
      </c>
      <c r="F68" s="32" t="s">
        <v>236</v>
      </c>
      <c r="G68" s="32" t="s">
        <v>237</v>
      </c>
      <c r="H68" s="32" t="s">
        <v>238</v>
      </c>
      <c r="I68" s="32" t="s">
        <v>239</v>
      </c>
      <c r="J68" s="32" t="s">
        <v>245</v>
      </c>
      <c r="K68" s="32" t="s">
        <v>240</v>
      </c>
      <c r="M68" s="23"/>
      <c r="N68" s="25"/>
      <c r="O68" s="32" t="s">
        <v>241</v>
      </c>
      <c r="P68" s="32" t="s">
        <v>236</v>
      </c>
      <c r="Q68" s="32" t="s">
        <v>237</v>
      </c>
      <c r="R68" s="32" t="s">
        <v>238</v>
      </c>
      <c r="S68" s="32" t="s">
        <v>239</v>
      </c>
      <c r="T68" s="32" t="s">
        <v>245</v>
      </c>
      <c r="U68" s="32" t="s">
        <v>240</v>
      </c>
    </row>
    <row r="69" spans="3:21" ht="15" customHeight="1" x14ac:dyDescent="0.25">
      <c r="C69" s="23"/>
      <c r="D69" s="25"/>
      <c r="E69" s="25"/>
      <c r="F69" s="32" t="s">
        <v>242</v>
      </c>
      <c r="G69" s="32" t="s">
        <v>243</v>
      </c>
      <c r="H69" s="32" t="s">
        <v>244</v>
      </c>
      <c r="I69" s="32" t="s">
        <v>241</v>
      </c>
      <c r="J69" s="25"/>
      <c r="K69" s="32" t="s">
        <v>246</v>
      </c>
      <c r="M69" s="23"/>
      <c r="N69" s="25"/>
      <c r="O69" s="25"/>
      <c r="P69" s="32" t="s">
        <v>242</v>
      </c>
      <c r="Q69" s="32" t="s">
        <v>243</v>
      </c>
      <c r="R69" s="32" t="s">
        <v>244</v>
      </c>
      <c r="S69" s="32" t="s">
        <v>241</v>
      </c>
      <c r="T69" s="25"/>
      <c r="U69" s="32" t="s">
        <v>246</v>
      </c>
    </row>
    <row r="70" spans="3:21" ht="15" customHeight="1" x14ac:dyDescent="0.25">
      <c r="C70" s="23"/>
      <c r="D70" s="25"/>
      <c r="E70" s="25"/>
      <c r="F70" s="25"/>
      <c r="G70" s="25"/>
      <c r="H70" s="25"/>
      <c r="I70" s="25"/>
      <c r="J70" s="25"/>
      <c r="M70" s="23"/>
      <c r="N70" s="25"/>
      <c r="O70" s="25"/>
      <c r="P70" s="25"/>
      <c r="Q70" s="25"/>
      <c r="R70" s="25"/>
      <c r="S70" s="25"/>
      <c r="T70" s="25"/>
    </row>
    <row r="71" spans="3:21" ht="15" customHeight="1" x14ac:dyDescent="0.25">
      <c r="C71" s="23"/>
      <c r="D71" s="25"/>
      <c r="E71" s="25"/>
      <c r="F71" s="25"/>
      <c r="G71" s="25"/>
      <c r="H71" s="25"/>
      <c r="I71" s="25"/>
      <c r="J71" s="25"/>
      <c r="M71" s="23"/>
      <c r="N71" s="25"/>
      <c r="O71" s="25"/>
      <c r="P71" s="25"/>
      <c r="Q71" s="25"/>
      <c r="R71" s="25"/>
      <c r="S71" s="25"/>
      <c r="T71" s="25"/>
    </row>
    <row r="72" spans="3:21" ht="15" customHeight="1" x14ac:dyDescent="0.25">
      <c r="C72" s="23"/>
      <c r="D72" s="25"/>
      <c r="E72" s="25"/>
      <c r="F72" s="25"/>
      <c r="G72" s="25"/>
      <c r="H72" s="25"/>
      <c r="I72" s="25"/>
      <c r="J72" s="25"/>
      <c r="M72" s="23"/>
      <c r="N72" s="25"/>
      <c r="O72" s="25"/>
      <c r="P72" s="25"/>
      <c r="Q72" s="25"/>
      <c r="R72" s="25"/>
      <c r="S72" s="25"/>
      <c r="T72" s="25"/>
    </row>
    <row r="73" spans="3:21" ht="15" customHeight="1" x14ac:dyDescent="0.25">
      <c r="C73" s="23"/>
      <c r="D73" s="25"/>
      <c r="E73" s="25"/>
      <c r="F73" s="25"/>
      <c r="G73" s="25"/>
      <c r="H73" s="25"/>
      <c r="I73" s="25"/>
      <c r="J73" s="25"/>
      <c r="M73" s="23"/>
      <c r="N73" s="25"/>
      <c r="O73" s="25"/>
      <c r="P73" s="25"/>
      <c r="Q73" s="25"/>
      <c r="R73" s="25"/>
      <c r="S73" s="25"/>
      <c r="T73" s="25"/>
    </row>
    <row r="74" spans="3:21" ht="15" customHeight="1" x14ac:dyDescent="0.25">
      <c r="C74" s="23"/>
      <c r="D74" s="25"/>
      <c r="E74" s="25"/>
      <c r="F74" s="25"/>
      <c r="G74" s="25"/>
      <c r="H74" s="25"/>
      <c r="I74" s="25"/>
      <c r="J74" s="25"/>
      <c r="M74" s="23"/>
      <c r="N74" s="25"/>
      <c r="O74" s="25"/>
      <c r="P74" s="25"/>
      <c r="Q74" s="25"/>
      <c r="R74" s="25"/>
      <c r="S74" s="25"/>
      <c r="T74" s="25"/>
    </row>
    <row r="75" spans="3:21" ht="15" customHeight="1" x14ac:dyDescent="0.25">
      <c r="C75" s="23"/>
      <c r="D75" s="25"/>
      <c r="E75" s="25"/>
      <c r="F75" s="25"/>
      <c r="G75" s="25"/>
      <c r="H75" s="25"/>
      <c r="I75" s="25"/>
      <c r="J75" s="25"/>
      <c r="M75" s="23"/>
      <c r="N75" s="25"/>
      <c r="O75" s="25"/>
      <c r="P75" s="25"/>
      <c r="Q75" s="25"/>
      <c r="R75" s="25"/>
      <c r="S75" s="25"/>
      <c r="T75" s="25"/>
    </row>
    <row r="76" spans="3:21" ht="15" customHeight="1" x14ac:dyDescent="0.25">
      <c r="C76" s="23"/>
      <c r="D76" s="25"/>
      <c r="E76" s="25"/>
      <c r="F76" s="25"/>
      <c r="G76" s="25"/>
      <c r="H76" s="25"/>
      <c r="I76" s="25"/>
      <c r="J76" s="25"/>
      <c r="M76" s="23"/>
      <c r="N76" s="25"/>
      <c r="O76" s="25"/>
      <c r="P76" s="25"/>
      <c r="Q76" s="25"/>
      <c r="R76" s="25"/>
      <c r="S76" s="25"/>
      <c r="T76" s="25"/>
    </row>
    <row r="77" spans="3:21" ht="15" customHeight="1" x14ac:dyDescent="0.25">
      <c r="C77" s="23"/>
      <c r="D77" s="25"/>
      <c r="E77" s="25"/>
      <c r="F77" s="25"/>
      <c r="G77" s="25"/>
      <c r="H77" s="25"/>
      <c r="I77" s="25"/>
      <c r="J77" s="25"/>
      <c r="M77" s="23"/>
      <c r="N77" s="25"/>
      <c r="O77" s="25"/>
      <c r="P77" s="25"/>
      <c r="Q77" s="25"/>
      <c r="R77" s="25"/>
      <c r="S77" s="25"/>
      <c r="T77" s="25"/>
    </row>
    <row r="78" spans="3:21" ht="15" customHeight="1" x14ac:dyDescent="0.25">
      <c r="C78" s="23"/>
      <c r="D78" s="25"/>
      <c r="E78" s="25"/>
      <c r="F78" s="25"/>
      <c r="G78" s="25"/>
      <c r="H78" s="25"/>
      <c r="I78" s="25"/>
      <c r="J78" s="25"/>
      <c r="M78" s="23"/>
      <c r="N78" s="25"/>
      <c r="O78" s="25"/>
      <c r="P78" s="25"/>
      <c r="Q78" s="25"/>
      <c r="R78" s="25"/>
      <c r="S78" s="25"/>
      <c r="T78" s="25"/>
    </row>
    <row r="79" spans="3:21" ht="15" customHeight="1" x14ac:dyDescent="0.25">
      <c r="C79" s="23"/>
      <c r="D79" s="25"/>
      <c r="E79" s="25"/>
      <c r="F79" s="25"/>
      <c r="G79" s="25"/>
      <c r="H79" s="25"/>
      <c r="I79" s="25"/>
      <c r="J79" s="25"/>
      <c r="M79" s="23"/>
      <c r="N79" s="25"/>
      <c r="O79" s="25"/>
      <c r="P79" s="25"/>
      <c r="Q79" s="25"/>
      <c r="R79" s="25"/>
      <c r="S79" s="25"/>
      <c r="T79" s="25"/>
    </row>
    <row r="80" spans="3:21" ht="15" customHeight="1" x14ac:dyDescent="0.25">
      <c r="C80" s="23"/>
      <c r="D80" s="25"/>
      <c r="E80" s="25"/>
      <c r="F80" s="25"/>
      <c r="G80" s="25"/>
      <c r="H80" s="25"/>
      <c r="I80" s="25"/>
      <c r="J80" s="25"/>
      <c r="M80" s="23"/>
      <c r="N80" s="25"/>
      <c r="O80" s="25"/>
      <c r="P80" s="25"/>
      <c r="Q80" s="25"/>
      <c r="R80" s="25"/>
      <c r="S80" s="25"/>
      <c r="T80" s="25"/>
    </row>
    <row r="81" spans="3:20" ht="15" customHeight="1" x14ac:dyDescent="0.25">
      <c r="C81" s="23"/>
      <c r="D81" s="25"/>
      <c r="E81" s="25"/>
      <c r="F81" s="25"/>
      <c r="G81" s="25"/>
      <c r="H81" s="25"/>
      <c r="I81" s="25"/>
      <c r="J81" s="25"/>
      <c r="M81" s="23"/>
      <c r="N81" s="25"/>
      <c r="O81" s="25"/>
      <c r="P81" s="25"/>
      <c r="Q81" s="25"/>
      <c r="R81" s="25"/>
      <c r="S81" s="25"/>
      <c r="T81" s="25"/>
    </row>
    <row r="82" spans="3:20" ht="15" customHeight="1" x14ac:dyDescent="0.25">
      <c r="C82" s="23"/>
      <c r="D82" s="25"/>
      <c r="E82" s="25"/>
      <c r="F82" s="25"/>
      <c r="G82" s="25"/>
      <c r="H82" s="25"/>
      <c r="I82" s="25"/>
      <c r="J82" s="25"/>
      <c r="M82" s="23"/>
      <c r="N82" s="25"/>
      <c r="O82" s="25"/>
      <c r="P82" s="25"/>
      <c r="Q82" s="25"/>
      <c r="R82" s="25"/>
      <c r="S82" s="25"/>
      <c r="T82" s="25"/>
    </row>
    <row r="83" spans="3:20" ht="15" customHeight="1" x14ac:dyDescent="0.25">
      <c r="D83" s="25"/>
      <c r="E83" s="25"/>
      <c r="F83" s="25"/>
      <c r="G83" s="25"/>
      <c r="H83" s="25"/>
      <c r="I83" s="25"/>
      <c r="J83" s="25"/>
      <c r="N83" s="25"/>
      <c r="O83" s="25"/>
      <c r="P83" s="25"/>
      <c r="Q83" s="25"/>
      <c r="R83" s="25"/>
      <c r="S83" s="25"/>
      <c r="T83" s="25"/>
    </row>
    <row r="84" spans="3:20" ht="15" customHeight="1" x14ac:dyDescent="0.25">
      <c r="D84" s="25"/>
      <c r="E84" s="25"/>
      <c r="F84" s="25"/>
      <c r="G84" s="25"/>
      <c r="H84" s="25"/>
      <c r="I84" s="25"/>
      <c r="J84" s="25"/>
      <c r="N84" s="25"/>
      <c r="O84" s="25"/>
      <c r="P84" s="25"/>
      <c r="Q84" s="25"/>
      <c r="R84" s="25"/>
      <c r="S84" s="25"/>
      <c r="T84" s="25"/>
    </row>
    <row r="85" spans="3:20" ht="15" customHeight="1" x14ac:dyDescent="0.25">
      <c r="D85" s="25"/>
      <c r="E85" s="25"/>
      <c r="F85" s="25"/>
      <c r="G85" s="25"/>
      <c r="H85" s="25"/>
      <c r="I85" s="25"/>
      <c r="J85" s="25"/>
      <c r="N85" s="25"/>
      <c r="O85" s="25"/>
      <c r="P85" s="25"/>
      <c r="Q85" s="25"/>
      <c r="R85" s="25"/>
      <c r="S85" s="25"/>
      <c r="T85" s="25"/>
    </row>
    <row r="86" spans="3:20" ht="15" customHeight="1" x14ac:dyDescent="0.25">
      <c r="D86" s="25"/>
      <c r="E86" s="25"/>
      <c r="F86" s="25"/>
      <c r="G86" s="25"/>
      <c r="H86" s="25"/>
      <c r="I86" s="25"/>
      <c r="J86" s="25"/>
      <c r="N86" s="25"/>
      <c r="O86" s="25"/>
      <c r="P86" s="25"/>
      <c r="Q86" s="25"/>
      <c r="R86" s="25"/>
      <c r="S86" s="25"/>
      <c r="T86" s="25"/>
    </row>
    <row r="87" spans="3:20" ht="15" customHeight="1" x14ac:dyDescent="0.25">
      <c r="D87" s="25"/>
      <c r="E87" s="25"/>
      <c r="F87" s="25"/>
      <c r="G87" s="25"/>
      <c r="H87" s="25"/>
      <c r="I87" s="25"/>
      <c r="J87" s="25"/>
      <c r="N87" s="25"/>
      <c r="O87" s="25"/>
      <c r="P87" s="25"/>
      <c r="Q87" s="25"/>
      <c r="R87" s="25"/>
      <c r="S87" s="25"/>
      <c r="T87" s="25"/>
    </row>
    <row r="88" spans="3:20" ht="15" customHeight="1" x14ac:dyDescent="0.25">
      <c r="D88" s="25"/>
      <c r="E88" s="25"/>
      <c r="F88" s="25"/>
      <c r="G88" s="25"/>
      <c r="H88" s="25"/>
      <c r="I88" s="25"/>
      <c r="J88" s="25"/>
      <c r="N88" s="25"/>
      <c r="O88" s="25"/>
      <c r="P88" s="25"/>
      <c r="Q88" s="25"/>
      <c r="R88" s="25"/>
      <c r="S88" s="25"/>
      <c r="T88" s="25"/>
    </row>
    <row r="89" spans="3:20" ht="15" customHeight="1" x14ac:dyDescent="0.25">
      <c r="D89" s="25"/>
      <c r="E89" s="25"/>
      <c r="F89" s="25"/>
      <c r="G89" s="25"/>
      <c r="H89" s="25"/>
      <c r="I89" s="25"/>
      <c r="J89" s="25"/>
      <c r="N89" s="25"/>
      <c r="O89" s="25"/>
      <c r="P89" s="25"/>
      <c r="Q89" s="25"/>
      <c r="R89" s="25"/>
      <c r="S89" s="25"/>
      <c r="T89" s="25"/>
    </row>
    <row r="90" spans="3:20" ht="15" customHeight="1" x14ac:dyDescent="0.25">
      <c r="D90" s="25"/>
      <c r="E90" s="25"/>
      <c r="F90" s="25"/>
      <c r="G90" s="25"/>
      <c r="H90" s="25"/>
      <c r="I90" s="25"/>
      <c r="J90" s="25"/>
      <c r="N90" s="25"/>
      <c r="O90" s="25"/>
      <c r="P90" s="25"/>
      <c r="Q90" s="25"/>
      <c r="R90" s="25"/>
      <c r="S90" s="25"/>
      <c r="T90" s="25"/>
    </row>
    <row r="91" spans="3:20" ht="15" customHeight="1" x14ac:dyDescent="0.25">
      <c r="D91" s="25"/>
      <c r="E91" s="25"/>
      <c r="F91" s="25"/>
      <c r="G91" s="25"/>
      <c r="H91" s="25"/>
      <c r="I91" s="25"/>
      <c r="J91" s="25"/>
      <c r="N91" s="25"/>
      <c r="O91" s="25"/>
      <c r="P91" s="25"/>
      <c r="Q91" s="25"/>
      <c r="R91" s="25"/>
      <c r="S91" s="25"/>
      <c r="T91" s="25"/>
    </row>
    <row r="92" spans="3:20" ht="15" customHeight="1" x14ac:dyDescent="0.25">
      <c r="D92" s="25"/>
      <c r="E92" s="25"/>
      <c r="F92" s="25"/>
      <c r="G92" s="25"/>
      <c r="H92" s="25"/>
      <c r="I92" s="25"/>
      <c r="J92" s="25"/>
      <c r="N92" s="25"/>
      <c r="O92" s="25"/>
      <c r="P92" s="25"/>
      <c r="Q92" s="25"/>
      <c r="R92" s="25"/>
      <c r="S92" s="25"/>
      <c r="T92" s="25"/>
    </row>
    <row r="93" spans="3:20" ht="15" customHeight="1" x14ac:dyDescent="0.25">
      <c r="D93" s="25"/>
      <c r="E93" s="25"/>
      <c r="F93" s="25"/>
      <c r="G93" s="25"/>
      <c r="H93" s="25"/>
      <c r="I93" s="25"/>
      <c r="J93" s="25"/>
      <c r="N93" s="25"/>
      <c r="O93" s="25"/>
      <c r="P93" s="25"/>
      <c r="Q93" s="25"/>
      <c r="R93" s="25"/>
      <c r="S93" s="25"/>
      <c r="T93" s="25"/>
    </row>
    <row r="94" spans="3:20" ht="15" customHeight="1" x14ac:dyDescent="0.25">
      <c r="D94" s="25"/>
      <c r="E94" s="25"/>
      <c r="F94" s="25"/>
      <c r="G94" s="25"/>
      <c r="H94" s="25"/>
      <c r="I94" s="25"/>
      <c r="J94" s="25"/>
      <c r="N94" s="25"/>
      <c r="O94" s="25"/>
      <c r="P94" s="25"/>
      <c r="Q94" s="25"/>
      <c r="R94" s="25"/>
      <c r="S94" s="25"/>
      <c r="T94" s="25"/>
    </row>
    <row r="95" spans="3:20" ht="15" customHeight="1" x14ac:dyDescent="0.25">
      <c r="D95" s="25"/>
      <c r="E95" s="25"/>
      <c r="F95" s="25"/>
      <c r="G95" s="25"/>
      <c r="H95" s="25"/>
      <c r="I95" s="25"/>
      <c r="J95" s="25"/>
      <c r="N95" s="25"/>
      <c r="O95" s="25"/>
      <c r="P95" s="25"/>
      <c r="Q95" s="25"/>
      <c r="R95" s="25"/>
      <c r="S95" s="25"/>
      <c r="T95" s="25"/>
    </row>
    <row r="96" spans="3:20" ht="15" customHeight="1" x14ac:dyDescent="0.25">
      <c r="D96" s="25"/>
      <c r="E96" s="25"/>
      <c r="F96" s="25"/>
      <c r="G96" s="25"/>
      <c r="H96" s="25"/>
      <c r="I96" s="25"/>
      <c r="J96" s="25"/>
      <c r="N96" s="25"/>
      <c r="O96" s="25"/>
      <c r="P96" s="25"/>
      <c r="Q96" s="25"/>
      <c r="R96" s="25"/>
      <c r="S96" s="25"/>
      <c r="T96" s="25"/>
    </row>
    <row r="97" spans="4:20" ht="15" customHeight="1" x14ac:dyDescent="0.25">
      <c r="D97" s="25"/>
      <c r="E97" s="25"/>
      <c r="F97" s="25"/>
      <c r="G97" s="25"/>
      <c r="H97" s="25"/>
      <c r="I97" s="25"/>
      <c r="J97" s="25"/>
      <c r="N97" s="25"/>
      <c r="O97" s="25"/>
      <c r="P97" s="25"/>
      <c r="Q97" s="25"/>
      <c r="R97" s="25"/>
      <c r="S97" s="25"/>
      <c r="T97" s="25"/>
    </row>
    <row r="98" spans="4:20" ht="15" customHeight="1" x14ac:dyDescent="0.25">
      <c r="D98" s="25"/>
      <c r="E98" s="25"/>
      <c r="F98" s="25"/>
      <c r="G98" s="25"/>
      <c r="H98" s="25"/>
      <c r="I98" s="25"/>
      <c r="J98" s="25"/>
      <c r="N98" s="25"/>
      <c r="O98" s="25"/>
      <c r="P98" s="25"/>
      <c r="Q98" s="25"/>
      <c r="R98" s="25"/>
      <c r="S98" s="25"/>
      <c r="T98" s="25"/>
    </row>
    <row r="99" spans="4:20" ht="15" customHeight="1" x14ac:dyDescent="0.25">
      <c r="D99" s="25"/>
      <c r="E99" s="25"/>
      <c r="F99" s="25"/>
      <c r="G99" s="25"/>
      <c r="H99" s="25"/>
      <c r="I99" s="25"/>
      <c r="J99" s="25"/>
      <c r="N99" s="25"/>
      <c r="O99" s="25"/>
      <c r="P99" s="25"/>
      <c r="Q99" s="25"/>
      <c r="R99" s="25"/>
      <c r="S99" s="25"/>
      <c r="T99" s="25"/>
    </row>
    <row r="100" spans="4:20" ht="15" customHeight="1" x14ac:dyDescent="0.25">
      <c r="D100" s="25"/>
      <c r="E100" s="25"/>
      <c r="F100" s="25"/>
      <c r="G100" s="25"/>
      <c r="H100" s="25"/>
      <c r="I100" s="25"/>
      <c r="J100" s="25"/>
      <c r="N100" s="25"/>
      <c r="O100" s="25"/>
      <c r="P100" s="25"/>
      <c r="Q100" s="25"/>
      <c r="R100" s="25"/>
      <c r="S100" s="25"/>
      <c r="T100" s="25"/>
    </row>
    <row r="101" spans="4:20" ht="15" customHeight="1" x14ac:dyDescent="0.25">
      <c r="D101" s="25"/>
      <c r="E101" s="25"/>
      <c r="F101" s="25"/>
      <c r="G101" s="25"/>
      <c r="H101" s="25"/>
      <c r="I101" s="25"/>
      <c r="J101" s="25"/>
      <c r="N101" s="25"/>
      <c r="O101" s="25"/>
      <c r="P101" s="25"/>
      <c r="Q101" s="25"/>
      <c r="R101" s="25"/>
      <c r="S101" s="25"/>
      <c r="T101" s="25"/>
    </row>
    <row r="102" spans="4:20" ht="15" customHeight="1" x14ac:dyDescent="0.25">
      <c r="D102" s="25"/>
      <c r="E102" s="25"/>
      <c r="F102" s="25"/>
      <c r="G102" s="25"/>
      <c r="H102" s="25"/>
      <c r="I102" s="25"/>
      <c r="J102" s="25"/>
      <c r="N102" s="25"/>
      <c r="O102" s="25"/>
      <c r="P102" s="25"/>
      <c r="Q102" s="25"/>
      <c r="R102" s="25"/>
      <c r="S102" s="25"/>
      <c r="T102" s="25"/>
    </row>
    <row r="103" spans="4:20" ht="15" customHeight="1" x14ac:dyDescent="0.25">
      <c r="D103" s="25"/>
      <c r="E103" s="25"/>
      <c r="F103" s="25"/>
      <c r="G103" s="25"/>
      <c r="H103" s="25"/>
      <c r="I103" s="25"/>
      <c r="J103" s="25"/>
      <c r="N103" s="25"/>
      <c r="O103" s="25"/>
      <c r="P103" s="25"/>
      <c r="Q103" s="25"/>
      <c r="R103" s="25"/>
      <c r="S103" s="25"/>
      <c r="T103" s="25"/>
    </row>
    <row r="104" spans="4:20" ht="15" customHeight="1" x14ac:dyDescent="0.25">
      <c r="D104" s="25"/>
      <c r="E104" s="25"/>
      <c r="F104" s="25"/>
      <c r="G104" s="25"/>
      <c r="H104" s="25"/>
      <c r="I104" s="25"/>
      <c r="J104" s="25"/>
      <c r="N104" s="25"/>
      <c r="O104" s="25"/>
      <c r="P104" s="25"/>
      <c r="Q104" s="25"/>
      <c r="R104" s="25"/>
      <c r="S104" s="25"/>
      <c r="T104" s="25"/>
    </row>
    <row r="105" spans="4:20" ht="15" customHeight="1" x14ac:dyDescent="0.25">
      <c r="D105" s="25"/>
      <c r="E105" s="25"/>
      <c r="F105" s="25"/>
      <c r="G105" s="25"/>
      <c r="H105" s="25"/>
      <c r="I105" s="25"/>
      <c r="J105" s="25"/>
      <c r="N105" s="25"/>
      <c r="O105" s="25"/>
      <c r="P105" s="25"/>
      <c r="Q105" s="25"/>
      <c r="R105" s="25"/>
      <c r="S105" s="25"/>
      <c r="T105" s="25"/>
    </row>
    <row r="106" spans="4:20" ht="15" customHeight="1" x14ac:dyDescent="0.25">
      <c r="D106" s="25"/>
      <c r="E106" s="25"/>
      <c r="F106" s="25"/>
      <c r="G106" s="25"/>
      <c r="H106" s="25"/>
      <c r="I106" s="25"/>
      <c r="J106" s="25"/>
      <c r="N106" s="25"/>
      <c r="O106" s="25"/>
      <c r="P106" s="25"/>
      <c r="Q106" s="25"/>
      <c r="R106" s="25"/>
      <c r="S106" s="25"/>
      <c r="T106" s="25"/>
    </row>
    <row r="107" spans="4:20" ht="15" customHeight="1" x14ac:dyDescent="0.25">
      <c r="D107" s="25"/>
      <c r="E107" s="25"/>
      <c r="F107" s="25"/>
      <c r="G107" s="25"/>
      <c r="H107" s="25"/>
      <c r="I107" s="25"/>
      <c r="J107" s="25"/>
      <c r="N107" s="25"/>
      <c r="O107" s="25"/>
      <c r="P107" s="25"/>
      <c r="Q107" s="25"/>
      <c r="R107" s="25"/>
      <c r="S107" s="25"/>
      <c r="T107" s="25"/>
    </row>
    <row r="108" spans="4:20" ht="15" customHeight="1" x14ac:dyDescent="0.25">
      <c r="D108" s="25"/>
      <c r="E108" s="25"/>
      <c r="F108" s="25"/>
      <c r="G108" s="25"/>
      <c r="H108" s="25"/>
      <c r="I108" s="25"/>
      <c r="J108" s="25"/>
      <c r="N108" s="25"/>
      <c r="O108" s="25"/>
      <c r="P108" s="25"/>
      <c r="Q108" s="25"/>
      <c r="R108" s="25"/>
      <c r="S108" s="25"/>
      <c r="T108" s="25"/>
    </row>
    <row r="109" spans="4:20" ht="15" customHeight="1" x14ac:dyDescent="0.25">
      <c r="D109" s="25"/>
      <c r="E109" s="25"/>
      <c r="F109" s="25"/>
      <c r="G109" s="25"/>
      <c r="H109" s="25"/>
      <c r="I109" s="25"/>
      <c r="J109" s="25"/>
      <c r="N109" s="25"/>
      <c r="O109" s="25"/>
      <c r="P109" s="25"/>
      <c r="Q109" s="25"/>
      <c r="R109" s="25"/>
      <c r="S109" s="25"/>
      <c r="T109" s="25"/>
    </row>
    <row r="110" spans="4:20" ht="15" customHeight="1" x14ac:dyDescent="0.25">
      <c r="D110" s="25"/>
      <c r="E110" s="25"/>
      <c r="F110" s="25"/>
      <c r="G110" s="25"/>
      <c r="H110" s="25"/>
      <c r="I110" s="25"/>
      <c r="J110" s="25"/>
      <c r="N110" s="25"/>
      <c r="O110" s="25"/>
      <c r="P110" s="25"/>
      <c r="Q110" s="25"/>
      <c r="R110" s="25"/>
      <c r="S110" s="25"/>
      <c r="T110" s="25"/>
    </row>
    <row r="111" spans="4:20" ht="15" customHeight="1" x14ac:dyDescent="0.25">
      <c r="D111" s="25"/>
      <c r="E111" s="25"/>
      <c r="F111" s="25"/>
      <c r="G111" s="25"/>
      <c r="H111" s="25"/>
      <c r="I111" s="25"/>
      <c r="J111" s="25"/>
      <c r="N111" s="25"/>
      <c r="O111" s="25"/>
      <c r="P111" s="25"/>
      <c r="Q111" s="25"/>
      <c r="R111" s="25"/>
      <c r="S111" s="25"/>
      <c r="T111" s="25"/>
    </row>
    <row r="112" spans="4:20" ht="15" customHeight="1" x14ac:dyDescent="0.25">
      <c r="D112" s="25"/>
      <c r="E112" s="25"/>
      <c r="F112" s="25"/>
      <c r="G112" s="25"/>
      <c r="H112" s="25"/>
      <c r="I112" s="25"/>
      <c r="J112" s="25"/>
      <c r="N112" s="25"/>
      <c r="O112" s="25"/>
      <c r="P112" s="25"/>
      <c r="Q112" s="25"/>
      <c r="R112" s="25"/>
      <c r="S112" s="25"/>
      <c r="T112" s="25"/>
    </row>
    <row r="113" spans="4:20" ht="15" customHeight="1" x14ac:dyDescent="0.25">
      <c r="D113" s="25"/>
      <c r="E113" s="25"/>
      <c r="F113" s="25"/>
      <c r="G113" s="25"/>
      <c r="H113" s="25"/>
      <c r="I113" s="25"/>
      <c r="J113" s="25"/>
      <c r="N113" s="25"/>
      <c r="O113" s="25"/>
      <c r="P113" s="25"/>
      <c r="Q113" s="25"/>
      <c r="R113" s="25"/>
      <c r="S113" s="25"/>
      <c r="T113" s="25"/>
    </row>
    <row r="114" spans="4:20" ht="15" customHeight="1" x14ac:dyDescent="0.25">
      <c r="D114" s="25"/>
      <c r="E114" s="25"/>
      <c r="F114" s="25"/>
      <c r="G114" s="25"/>
      <c r="H114" s="25"/>
      <c r="I114" s="25"/>
      <c r="J114" s="25"/>
      <c r="N114" s="25"/>
      <c r="O114" s="25"/>
      <c r="P114" s="25"/>
      <c r="Q114" s="25"/>
      <c r="R114" s="25"/>
      <c r="S114" s="25"/>
      <c r="T114" s="25"/>
    </row>
    <row r="115" spans="4:20" ht="15" customHeight="1" x14ac:dyDescent="0.25">
      <c r="D115" s="25"/>
      <c r="E115" s="25"/>
      <c r="F115" s="25"/>
      <c r="G115" s="25"/>
      <c r="H115" s="25"/>
      <c r="I115" s="25"/>
      <c r="J115" s="25"/>
      <c r="N115" s="25"/>
      <c r="O115" s="25"/>
      <c r="P115" s="25"/>
      <c r="Q115" s="25"/>
      <c r="R115" s="25"/>
      <c r="S115" s="25"/>
      <c r="T115" s="25"/>
    </row>
    <row r="116" spans="4:20" ht="15" customHeight="1" x14ac:dyDescent="0.25">
      <c r="D116" s="25"/>
      <c r="E116" s="25"/>
      <c r="F116" s="25"/>
      <c r="G116" s="25"/>
      <c r="H116" s="25"/>
      <c r="I116" s="25"/>
      <c r="J116" s="25"/>
      <c r="N116" s="25"/>
      <c r="O116" s="25"/>
      <c r="P116" s="25"/>
      <c r="Q116" s="25"/>
      <c r="R116" s="25"/>
      <c r="S116" s="25"/>
      <c r="T116" s="25"/>
    </row>
    <row r="117" spans="4:20" ht="15" customHeight="1" x14ac:dyDescent="0.25">
      <c r="D117" s="25"/>
      <c r="E117" s="25"/>
      <c r="F117" s="25"/>
      <c r="G117" s="25"/>
      <c r="H117" s="25"/>
      <c r="I117" s="25"/>
      <c r="J117" s="25"/>
      <c r="N117" s="25"/>
      <c r="O117" s="25"/>
      <c r="P117" s="25"/>
      <c r="Q117" s="25"/>
      <c r="R117" s="25"/>
      <c r="S117" s="25"/>
      <c r="T117" s="25"/>
    </row>
    <row r="118" spans="4:20" ht="15" customHeight="1" x14ac:dyDescent="0.25">
      <c r="D118" s="25"/>
      <c r="E118" s="25"/>
      <c r="F118" s="25"/>
      <c r="G118" s="25"/>
      <c r="H118" s="25"/>
      <c r="I118" s="25"/>
      <c r="J118" s="25"/>
      <c r="N118" s="25"/>
      <c r="O118" s="25"/>
      <c r="P118" s="25"/>
      <c r="Q118" s="25"/>
      <c r="R118" s="25"/>
      <c r="S118" s="25"/>
      <c r="T118" s="25"/>
    </row>
    <row r="119" spans="4:20" ht="15" customHeight="1" x14ac:dyDescent="0.25">
      <c r="D119" s="25"/>
      <c r="E119" s="25"/>
      <c r="F119" s="25"/>
      <c r="G119" s="25"/>
      <c r="H119" s="25"/>
      <c r="I119" s="25"/>
      <c r="J119" s="25"/>
      <c r="N119" s="25"/>
      <c r="O119" s="25"/>
      <c r="P119" s="25"/>
      <c r="Q119" s="25"/>
      <c r="R119" s="25"/>
      <c r="S119" s="25"/>
      <c r="T119" s="25"/>
    </row>
    <row r="120" spans="4:20" ht="15" customHeight="1" x14ac:dyDescent="0.25">
      <c r="D120" s="25"/>
      <c r="E120" s="25"/>
      <c r="F120" s="25"/>
      <c r="G120" s="25"/>
      <c r="H120" s="25"/>
      <c r="I120" s="25"/>
      <c r="J120" s="25"/>
      <c r="N120" s="25"/>
      <c r="O120" s="25"/>
      <c r="P120" s="25"/>
      <c r="Q120" s="25"/>
      <c r="R120" s="25"/>
      <c r="S120" s="25"/>
      <c r="T120" s="25"/>
    </row>
    <row r="121" spans="4:20" ht="15" customHeight="1" x14ac:dyDescent="0.25">
      <c r="D121" s="25"/>
      <c r="E121" s="25"/>
      <c r="F121" s="25"/>
      <c r="G121" s="25"/>
      <c r="H121" s="25"/>
      <c r="I121" s="25"/>
      <c r="J121" s="25"/>
      <c r="N121" s="25"/>
      <c r="O121" s="25"/>
      <c r="P121" s="25"/>
      <c r="Q121" s="25"/>
      <c r="R121" s="25"/>
      <c r="S121" s="25"/>
      <c r="T121" s="25"/>
    </row>
    <row r="122" spans="4:20" ht="15" customHeight="1" x14ac:dyDescent="0.25">
      <c r="D122" s="25"/>
      <c r="E122" s="25"/>
      <c r="F122" s="25"/>
      <c r="G122" s="25"/>
      <c r="H122" s="25"/>
      <c r="I122" s="25"/>
      <c r="J122" s="25"/>
      <c r="N122" s="25"/>
      <c r="O122" s="25"/>
      <c r="P122" s="25"/>
      <c r="Q122" s="25"/>
      <c r="R122" s="25"/>
      <c r="S122" s="25"/>
      <c r="T122" s="25"/>
    </row>
    <row r="123" spans="4:20" ht="15" customHeight="1" x14ac:dyDescent="0.25">
      <c r="D123" s="25"/>
      <c r="E123" s="25"/>
      <c r="F123" s="25"/>
      <c r="G123" s="25"/>
      <c r="H123" s="25"/>
      <c r="I123" s="25"/>
      <c r="J123" s="25"/>
      <c r="N123" s="25"/>
      <c r="O123" s="25"/>
      <c r="P123" s="25"/>
      <c r="Q123" s="25"/>
      <c r="R123" s="25"/>
      <c r="S123" s="25"/>
      <c r="T123" s="25"/>
    </row>
    <row r="124" spans="4:20" ht="15" customHeight="1" x14ac:dyDescent="0.25">
      <c r="D124" s="25"/>
      <c r="E124" s="25"/>
      <c r="F124" s="25"/>
      <c r="G124" s="25"/>
      <c r="H124" s="25"/>
      <c r="I124" s="25"/>
      <c r="J124" s="25"/>
      <c r="N124" s="25"/>
      <c r="O124" s="25"/>
      <c r="P124" s="25"/>
      <c r="Q124" s="25"/>
      <c r="R124" s="25"/>
      <c r="S124" s="25"/>
      <c r="T124" s="25"/>
    </row>
    <row r="125" spans="4:20" ht="15" customHeight="1" x14ac:dyDescent="0.25">
      <c r="D125" s="25"/>
      <c r="E125" s="25"/>
      <c r="F125" s="25"/>
      <c r="G125" s="25"/>
      <c r="H125" s="25"/>
      <c r="I125" s="25"/>
      <c r="J125" s="25"/>
      <c r="N125" s="25"/>
      <c r="O125" s="25"/>
      <c r="P125" s="25"/>
      <c r="Q125" s="25"/>
      <c r="R125" s="25"/>
      <c r="S125" s="25"/>
      <c r="T125" s="25"/>
    </row>
    <row r="126" spans="4:20" ht="15" customHeight="1" x14ac:dyDescent="0.25">
      <c r="D126" s="25"/>
      <c r="E126" s="25"/>
      <c r="F126" s="25"/>
      <c r="G126" s="25"/>
      <c r="H126" s="25"/>
      <c r="I126" s="25"/>
      <c r="J126" s="25"/>
      <c r="N126" s="25"/>
      <c r="O126" s="25"/>
      <c r="P126" s="25"/>
      <c r="Q126" s="25"/>
      <c r="R126" s="25"/>
      <c r="S126" s="25"/>
      <c r="T126" s="25"/>
    </row>
    <row r="127" spans="4:20" ht="15" customHeight="1" x14ac:dyDescent="0.25">
      <c r="D127" s="25"/>
      <c r="E127" s="25"/>
      <c r="F127" s="25"/>
      <c r="G127" s="25"/>
      <c r="H127" s="25"/>
      <c r="I127" s="25"/>
      <c r="J127" s="25"/>
      <c r="N127" s="25"/>
      <c r="O127" s="25"/>
      <c r="P127" s="25"/>
      <c r="Q127" s="25"/>
      <c r="R127" s="25"/>
      <c r="S127" s="25"/>
      <c r="T127" s="25"/>
    </row>
    <row r="128" spans="4:20" ht="15" customHeight="1" x14ac:dyDescent="0.25">
      <c r="D128" s="25"/>
      <c r="E128" s="25"/>
      <c r="F128" s="25"/>
      <c r="G128" s="25"/>
      <c r="H128" s="25"/>
      <c r="I128" s="25"/>
      <c r="J128" s="25"/>
      <c r="N128" s="25"/>
      <c r="O128" s="25"/>
      <c r="P128" s="25"/>
      <c r="Q128" s="25"/>
      <c r="R128" s="25"/>
      <c r="S128" s="25"/>
      <c r="T128" s="25"/>
    </row>
    <row r="129" spans="4:20" ht="15" customHeight="1" x14ac:dyDescent="0.25">
      <c r="D129" s="25"/>
      <c r="E129" s="25"/>
      <c r="F129" s="25"/>
      <c r="G129" s="25"/>
      <c r="H129" s="25"/>
      <c r="I129" s="25"/>
      <c r="J129" s="25"/>
      <c r="N129" s="25"/>
      <c r="O129" s="25"/>
      <c r="P129" s="25"/>
      <c r="Q129" s="25"/>
      <c r="R129" s="25"/>
      <c r="S129" s="25"/>
      <c r="T129" s="25"/>
    </row>
    <row r="130" spans="4:20" ht="15" customHeight="1" x14ac:dyDescent="0.25">
      <c r="D130" s="25"/>
      <c r="E130" s="25"/>
      <c r="F130" s="25"/>
      <c r="G130" s="25"/>
      <c r="H130" s="25"/>
      <c r="I130" s="25"/>
      <c r="J130" s="25"/>
      <c r="N130" s="25"/>
      <c r="O130" s="25"/>
      <c r="P130" s="25"/>
      <c r="Q130" s="25"/>
      <c r="R130" s="25"/>
      <c r="S130" s="25"/>
      <c r="T130" s="25"/>
    </row>
    <row r="131" spans="4:20" ht="15" customHeight="1" x14ac:dyDescent="0.25">
      <c r="D131" s="25"/>
      <c r="E131" s="25"/>
      <c r="F131" s="25"/>
      <c r="G131" s="25"/>
      <c r="H131" s="25"/>
      <c r="I131" s="25"/>
      <c r="J131" s="25"/>
      <c r="N131" s="25"/>
      <c r="O131" s="25"/>
      <c r="P131" s="25"/>
      <c r="Q131" s="25"/>
      <c r="R131" s="25"/>
      <c r="S131" s="25"/>
      <c r="T131" s="25"/>
    </row>
    <row r="132" spans="4:20" ht="15" customHeight="1" x14ac:dyDescent="0.25">
      <c r="D132" s="25"/>
      <c r="E132" s="25"/>
      <c r="F132" s="25"/>
      <c r="G132" s="25"/>
      <c r="H132" s="25"/>
      <c r="I132" s="25"/>
      <c r="J132" s="25"/>
      <c r="N132" s="25"/>
      <c r="O132" s="25"/>
      <c r="P132" s="25"/>
      <c r="Q132" s="25"/>
      <c r="R132" s="25"/>
      <c r="S132" s="25"/>
      <c r="T132" s="25"/>
    </row>
    <row r="133" spans="4:20" ht="15" customHeight="1" x14ac:dyDescent="0.25">
      <c r="D133" s="25"/>
      <c r="E133" s="25"/>
      <c r="F133" s="25"/>
      <c r="G133" s="25"/>
      <c r="H133" s="25"/>
      <c r="I133" s="25"/>
      <c r="J133" s="25"/>
      <c r="N133" s="25"/>
      <c r="O133" s="25"/>
      <c r="P133" s="25"/>
      <c r="Q133" s="25"/>
      <c r="R133" s="25"/>
      <c r="S133" s="25"/>
      <c r="T133" s="25"/>
    </row>
    <row r="134" spans="4:20" ht="15" customHeight="1" x14ac:dyDescent="0.25">
      <c r="D134" s="25"/>
      <c r="E134" s="25"/>
      <c r="F134" s="25"/>
      <c r="G134" s="25"/>
      <c r="H134" s="25"/>
      <c r="I134" s="25"/>
      <c r="J134" s="25"/>
      <c r="N134" s="25"/>
      <c r="O134" s="25"/>
      <c r="P134" s="25"/>
      <c r="Q134" s="25"/>
      <c r="R134" s="25"/>
      <c r="S134" s="25"/>
      <c r="T134" s="25"/>
    </row>
    <row r="135" spans="4:20" ht="15" customHeight="1" x14ac:dyDescent="0.25">
      <c r="D135" s="25"/>
      <c r="E135" s="25"/>
      <c r="F135" s="25"/>
      <c r="G135" s="25"/>
      <c r="H135" s="25"/>
      <c r="I135" s="25"/>
      <c r="J135" s="25"/>
      <c r="N135" s="25"/>
      <c r="O135" s="25"/>
      <c r="P135" s="25"/>
      <c r="Q135" s="25"/>
      <c r="R135" s="25"/>
      <c r="S135" s="25"/>
      <c r="T135" s="25"/>
    </row>
    <row r="136" spans="4:20" ht="15" customHeight="1" x14ac:dyDescent="0.25">
      <c r="D136" s="25"/>
      <c r="E136" s="25"/>
      <c r="F136" s="25"/>
      <c r="G136" s="25"/>
      <c r="H136" s="25"/>
      <c r="I136" s="25"/>
      <c r="J136" s="25"/>
      <c r="N136" s="25"/>
      <c r="O136" s="25"/>
      <c r="P136" s="25"/>
      <c r="Q136" s="25"/>
      <c r="R136" s="25"/>
      <c r="S136" s="25"/>
      <c r="T136" s="25"/>
    </row>
    <row r="137" spans="4:20" ht="15" customHeight="1" x14ac:dyDescent="0.25">
      <c r="D137" s="25"/>
      <c r="E137" s="25"/>
      <c r="F137" s="25"/>
      <c r="G137" s="25"/>
      <c r="H137" s="25"/>
      <c r="I137" s="25"/>
      <c r="J137" s="25"/>
      <c r="N137" s="25"/>
      <c r="O137" s="25"/>
      <c r="P137" s="25"/>
      <c r="Q137" s="25"/>
      <c r="R137" s="25"/>
      <c r="S137" s="25"/>
      <c r="T137" s="25"/>
    </row>
    <row r="138" spans="4:20" ht="15" customHeight="1" x14ac:dyDescent="0.25">
      <c r="D138" s="25"/>
      <c r="E138" s="25"/>
      <c r="F138" s="25"/>
      <c r="G138" s="25"/>
      <c r="H138" s="25"/>
      <c r="I138" s="25"/>
      <c r="J138" s="25"/>
      <c r="N138" s="25"/>
      <c r="O138" s="25"/>
      <c r="P138" s="25"/>
      <c r="Q138" s="25"/>
      <c r="R138" s="25"/>
      <c r="S138" s="25"/>
      <c r="T138" s="25"/>
    </row>
    <row r="139" spans="4:20" ht="15" customHeight="1" x14ac:dyDescent="0.25">
      <c r="D139" s="25"/>
      <c r="E139" s="25"/>
      <c r="F139" s="25"/>
      <c r="G139" s="25"/>
      <c r="H139" s="25"/>
      <c r="I139" s="25"/>
      <c r="J139" s="25"/>
      <c r="N139" s="25"/>
      <c r="O139" s="25"/>
      <c r="P139" s="25"/>
      <c r="Q139" s="25"/>
      <c r="R139" s="25"/>
      <c r="S139" s="25"/>
      <c r="T139" s="25"/>
    </row>
    <row r="140" spans="4:20" ht="15" customHeight="1" x14ac:dyDescent="0.25">
      <c r="D140" s="25"/>
      <c r="E140" s="25"/>
      <c r="F140" s="25"/>
      <c r="G140" s="25"/>
      <c r="H140" s="25"/>
      <c r="I140" s="25"/>
      <c r="J140" s="25"/>
      <c r="N140" s="25"/>
      <c r="O140" s="25"/>
      <c r="P140" s="25"/>
      <c r="Q140" s="25"/>
      <c r="R140" s="25"/>
      <c r="S140" s="25"/>
      <c r="T140" s="25"/>
    </row>
    <row r="141" spans="4:20" ht="15" customHeight="1" x14ac:dyDescent="0.25">
      <c r="D141" s="25"/>
      <c r="E141" s="25"/>
      <c r="F141" s="25"/>
      <c r="G141" s="25"/>
      <c r="H141" s="25"/>
      <c r="I141" s="25"/>
      <c r="J141" s="25"/>
      <c r="N141" s="25"/>
      <c r="O141" s="25"/>
      <c r="P141" s="25"/>
      <c r="Q141" s="25"/>
      <c r="R141" s="25"/>
      <c r="S141" s="25"/>
      <c r="T141" s="25"/>
    </row>
    <row r="142" spans="4:20" ht="15" customHeight="1" x14ac:dyDescent="0.25">
      <c r="D142" s="25"/>
      <c r="E142" s="25"/>
      <c r="F142" s="25"/>
      <c r="G142" s="25"/>
      <c r="H142" s="25"/>
      <c r="I142" s="25"/>
      <c r="J142" s="25"/>
      <c r="N142" s="25"/>
      <c r="O142" s="25"/>
      <c r="P142" s="25"/>
      <c r="Q142" s="25"/>
      <c r="R142" s="25"/>
      <c r="S142" s="25"/>
      <c r="T142" s="25"/>
    </row>
    <row r="143" spans="4:20" ht="15" customHeight="1" x14ac:dyDescent="0.25">
      <c r="D143" s="25"/>
      <c r="E143" s="25"/>
      <c r="F143" s="25"/>
      <c r="G143" s="25"/>
      <c r="H143" s="25"/>
      <c r="I143" s="25"/>
      <c r="J143" s="25"/>
      <c r="N143" s="25"/>
      <c r="O143" s="25"/>
      <c r="P143" s="25"/>
      <c r="Q143" s="25"/>
      <c r="R143" s="25"/>
      <c r="S143" s="25"/>
      <c r="T143" s="25"/>
    </row>
    <row r="144" spans="4:20" ht="15" customHeight="1" x14ac:dyDescent="0.25">
      <c r="D144" s="25"/>
      <c r="E144" s="25"/>
      <c r="F144" s="25"/>
      <c r="G144" s="25"/>
      <c r="H144" s="25"/>
      <c r="I144" s="25"/>
      <c r="J144" s="25"/>
      <c r="N144" s="25"/>
      <c r="O144" s="25"/>
      <c r="P144" s="25"/>
      <c r="Q144" s="25"/>
      <c r="R144" s="25"/>
      <c r="S144" s="25"/>
      <c r="T144" s="25"/>
    </row>
    <row r="145" spans="4:20" ht="15" customHeight="1" x14ac:dyDescent="0.25">
      <c r="D145" s="25"/>
      <c r="E145" s="25"/>
      <c r="F145" s="25"/>
      <c r="G145" s="25"/>
      <c r="H145" s="25"/>
      <c r="I145" s="25"/>
      <c r="J145" s="25"/>
      <c r="N145" s="25"/>
      <c r="O145" s="25"/>
      <c r="P145" s="25"/>
      <c r="Q145" s="25"/>
      <c r="R145" s="25"/>
      <c r="S145" s="25"/>
      <c r="T145" s="25"/>
    </row>
    <row r="146" spans="4:20" ht="15" customHeight="1" x14ac:dyDescent="0.25">
      <c r="D146" s="25"/>
      <c r="E146" s="25"/>
      <c r="F146" s="25"/>
      <c r="G146" s="25"/>
      <c r="H146" s="25"/>
      <c r="I146" s="25"/>
      <c r="J146" s="25"/>
      <c r="N146" s="25"/>
      <c r="O146" s="25"/>
      <c r="P146" s="25"/>
      <c r="Q146" s="25"/>
      <c r="R146" s="25"/>
      <c r="S146" s="25"/>
      <c r="T146" s="25"/>
    </row>
    <row r="147" spans="4:20" ht="15" customHeight="1" x14ac:dyDescent="0.25">
      <c r="D147" s="25"/>
      <c r="E147" s="25"/>
      <c r="F147" s="25"/>
      <c r="G147" s="25"/>
      <c r="H147" s="25"/>
      <c r="I147" s="25"/>
      <c r="J147" s="25"/>
      <c r="N147" s="25"/>
      <c r="O147" s="25"/>
      <c r="P147" s="25"/>
      <c r="Q147" s="25"/>
      <c r="R147" s="25"/>
      <c r="S147" s="25"/>
      <c r="T147" s="25"/>
    </row>
    <row r="148" spans="4:20" ht="15" customHeight="1" x14ac:dyDescent="0.25">
      <c r="D148" s="25"/>
      <c r="E148" s="25"/>
      <c r="F148" s="25"/>
      <c r="G148" s="25"/>
      <c r="H148" s="25"/>
      <c r="I148" s="25"/>
      <c r="J148" s="25"/>
      <c r="N148" s="25"/>
      <c r="O148" s="25"/>
      <c r="P148" s="25"/>
      <c r="Q148" s="25"/>
      <c r="R148" s="25"/>
      <c r="S148" s="25"/>
      <c r="T148" s="25"/>
    </row>
    <row r="149" spans="4:20" ht="15" customHeight="1" x14ac:dyDescent="0.25">
      <c r="D149" s="25"/>
      <c r="E149" s="25"/>
      <c r="F149" s="25"/>
      <c r="G149" s="25"/>
      <c r="H149" s="25"/>
      <c r="I149" s="25"/>
      <c r="J149" s="25"/>
      <c r="N149" s="25"/>
      <c r="O149" s="25"/>
      <c r="P149" s="25"/>
      <c r="Q149" s="25"/>
      <c r="R149" s="25"/>
      <c r="S149" s="25"/>
      <c r="T149" s="25"/>
    </row>
    <row r="150" spans="4:20" ht="15" customHeight="1" x14ac:dyDescent="0.25">
      <c r="D150" s="25"/>
      <c r="E150" s="25"/>
      <c r="F150" s="25"/>
      <c r="G150" s="25"/>
      <c r="H150" s="25"/>
      <c r="I150" s="25"/>
      <c r="J150" s="25"/>
      <c r="N150" s="25"/>
      <c r="O150" s="25"/>
      <c r="P150" s="25"/>
      <c r="Q150" s="25"/>
      <c r="R150" s="25"/>
      <c r="S150" s="25"/>
      <c r="T150" s="25"/>
    </row>
    <row r="151" spans="4:20" ht="15" customHeight="1" x14ac:dyDescent="0.25">
      <c r="D151" s="25"/>
      <c r="E151" s="25"/>
      <c r="F151" s="25"/>
      <c r="G151" s="25"/>
      <c r="H151" s="25"/>
      <c r="I151" s="25"/>
      <c r="J151" s="25"/>
      <c r="N151" s="25"/>
      <c r="O151" s="25"/>
      <c r="P151" s="25"/>
      <c r="Q151" s="25"/>
      <c r="R151" s="25"/>
      <c r="S151" s="25"/>
      <c r="T151" s="25"/>
    </row>
    <row r="152" spans="4:20" ht="15" customHeight="1" x14ac:dyDescent="0.25">
      <c r="D152" s="25"/>
      <c r="E152" s="25"/>
      <c r="F152" s="25"/>
      <c r="G152" s="25"/>
      <c r="H152" s="25"/>
      <c r="I152" s="25"/>
      <c r="J152" s="25"/>
      <c r="N152" s="25"/>
      <c r="O152" s="25"/>
      <c r="P152" s="25"/>
      <c r="Q152" s="25"/>
      <c r="R152" s="25"/>
      <c r="S152" s="25"/>
      <c r="T152" s="25"/>
    </row>
    <row r="153" spans="4:20" ht="15" customHeight="1" x14ac:dyDescent="0.25">
      <c r="D153" s="25"/>
      <c r="E153" s="25"/>
      <c r="F153" s="25"/>
      <c r="G153" s="25"/>
      <c r="H153" s="25"/>
      <c r="I153" s="25"/>
      <c r="J153" s="25"/>
      <c r="N153" s="25"/>
      <c r="O153" s="25"/>
      <c r="P153" s="25"/>
      <c r="Q153" s="25"/>
      <c r="R153" s="25"/>
      <c r="S153" s="25"/>
      <c r="T153" s="25"/>
    </row>
    <row r="154" spans="4:20" ht="15" customHeight="1" x14ac:dyDescent="0.25">
      <c r="D154" s="25"/>
      <c r="E154" s="25"/>
      <c r="F154" s="25"/>
      <c r="G154" s="25"/>
      <c r="H154" s="25"/>
      <c r="I154" s="25"/>
      <c r="J154" s="25"/>
      <c r="N154" s="25"/>
      <c r="O154" s="25"/>
      <c r="P154" s="25"/>
      <c r="Q154" s="25"/>
      <c r="R154" s="25"/>
      <c r="S154" s="25"/>
      <c r="T154" s="25"/>
    </row>
    <row r="155" spans="4:20" ht="15" customHeight="1" x14ac:dyDescent="0.25">
      <c r="D155" s="25"/>
      <c r="E155" s="25"/>
      <c r="F155" s="25"/>
      <c r="G155" s="25"/>
      <c r="H155" s="25"/>
      <c r="I155" s="25"/>
      <c r="J155" s="25"/>
      <c r="N155" s="25"/>
      <c r="O155" s="25"/>
      <c r="P155" s="25"/>
      <c r="Q155" s="25"/>
      <c r="R155" s="25"/>
      <c r="S155" s="25"/>
      <c r="T155" s="25"/>
    </row>
    <row r="156" spans="4:20" ht="15" customHeight="1" x14ac:dyDescent="0.25">
      <c r="D156" s="25"/>
      <c r="E156" s="25"/>
      <c r="F156" s="25"/>
      <c r="G156" s="25"/>
      <c r="H156" s="25"/>
      <c r="I156" s="25"/>
      <c r="J156" s="25"/>
      <c r="N156" s="25"/>
      <c r="O156" s="25"/>
      <c r="P156" s="25"/>
      <c r="Q156" s="25"/>
      <c r="R156" s="25"/>
      <c r="S156" s="25"/>
      <c r="T156" s="25"/>
    </row>
    <row r="157" spans="4:20" ht="15" customHeight="1" x14ac:dyDescent="0.25">
      <c r="D157" s="25"/>
      <c r="E157" s="25"/>
      <c r="F157" s="25"/>
      <c r="G157" s="25"/>
      <c r="H157" s="25"/>
      <c r="I157" s="25"/>
      <c r="J157" s="25"/>
      <c r="N157" s="25"/>
      <c r="O157" s="25"/>
      <c r="P157" s="25"/>
      <c r="Q157" s="25"/>
      <c r="R157" s="25"/>
      <c r="S157" s="25"/>
      <c r="T157" s="25"/>
    </row>
    <row r="158" spans="4:20" ht="15" customHeight="1" x14ac:dyDescent="0.25">
      <c r="D158" s="25"/>
      <c r="E158" s="25"/>
      <c r="F158" s="25"/>
      <c r="G158" s="25"/>
      <c r="H158" s="25"/>
      <c r="I158" s="25"/>
      <c r="J158" s="25"/>
      <c r="N158" s="25"/>
      <c r="O158" s="25"/>
      <c r="P158" s="25"/>
      <c r="Q158" s="25"/>
      <c r="R158" s="25"/>
      <c r="S158" s="25"/>
      <c r="T158" s="25"/>
    </row>
    <row r="159" spans="4:20" ht="15" customHeight="1" x14ac:dyDescent="0.25">
      <c r="D159" s="25"/>
      <c r="E159" s="25"/>
      <c r="F159" s="25"/>
      <c r="G159" s="25"/>
      <c r="H159" s="25"/>
      <c r="I159" s="25"/>
      <c r="J159" s="25"/>
      <c r="N159" s="25"/>
      <c r="O159" s="25"/>
      <c r="P159" s="25"/>
      <c r="Q159" s="25"/>
      <c r="R159" s="25"/>
      <c r="S159" s="25"/>
      <c r="T159" s="25"/>
    </row>
    <row r="160" spans="4:20" ht="15" customHeight="1" x14ac:dyDescent="0.25">
      <c r="D160" s="25"/>
      <c r="E160" s="25"/>
      <c r="F160" s="25"/>
      <c r="G160" s="25"/>
      <c r="H160" s="25"/>
      <c r="I160" s="25"/>
      <c r="J160" s="25"/>
      <c r="N160" s="25"/>
      <c r="O160" s="25"/>
      <c r="P160" s="25"/>
      <c r="Q160" s="25"/>
      <c r="R160" s="25"/>
      <c r="S160" s="25"/>
      <c r="T160" s="25"/>
    </row>
    <row r="161" spans="4:20" ht="15" customHeight="1" x14ac:dyDescent="0.25">
      <c r="D161" s="25"/>
      <c r="E161" s="25"/>
      <c r="F161" s="25"/>
      <c r="G161" s="25"/>
      <c r="H161" s="25"/>
      <c r="I161" s="25"/>
      <c r="J161" s="25"/>
      <c r="N161" s="25"/>
      <c r="O161" s="25"/>
      <c r="P161" s="25"/>
      <c r="Q161" s="25"/>
      <c r="R161" s="25"/>
      <c r="S161" s="25"/>
      <c r="T161" s="25"/>
    </row>
    <row r="162" spans="4:20" ht="15" customHeight="1" x14ac:dyDescent="0.25">
      <c r="D162" s="25"/>
      <c r="E162" s="25"/>
      <c r="F162" s="25"/>
      <c r="G162" s="25"/>
      <c r="H162" s="25"/>
      <c r="I162" s="25"/>
      <c r="J162" s="25"/>
      <c r="N162" s="25"/>
      <c r="O162" s="25"/>
      <c r="P162" s="25"/>
      <c r="Q162" s="25"/>
      <c r="R162" s="25"/>
      <c r="S162" s="25"/>
      <c r="T162" s="25"/>
    </row>
    <row r="163" spans="4:20" ht="15" customHeight="1" x14ac:dyDescent="0.25">
      <c r="D163" s="25"/>
      <c r="E163" s="25"/>
      <c r="F163" s="25"/>
      <c r="G163" s="25"/>
      <c r="H163" s="25"/>
      <c r="I163" s="25"/>
      <c r="J163" s="25"/>
      <c r="N163" s="25"/>
      <c r="O163" s="25"/>
      <c r="P163" s="25"/>
      <c r="Q163" s="25"/>
      <c r="R163" s="25"/>
      <c r="S163" s="25"/>
      <c r="T163" s="25"/>
    </row>
    <row r="164" spans="4:20" ht="15" customHeight="1" x14ac:dyDescent="0.25">
      <c r="D164" s="25"/>
      <c r="E164" s="25"/>
      <c r="F164" s="25"/>
      <c r="G164" s="25"/>
      <c r="H164" s="25"/>
      <c r="I164" s="25"/>
      <c r="J164" s="25"/>
      <c r="N164" s="25"/>
      <c r="O164" s="25"/>
      <c r="P164" s="25"/>
      <c r="Q164" s="25"/>
      <c r="R164" s="25"/>
      <c r="S164" s="25"/>
      <c r="T164" s="25"/>
    </row>
    <row r="165" spans="4:20" ht="15" customHeight="1" x14ac:dyDescent="0.25">
      <c r="D165" s="25"/>
      <c r="E165" s="25"/>
      <c r="F165" s="25"/>
      <c r="G165" s="25"/>
      <c r="H165" s="25"/>
      <c r="I165" s="25"/>
      <c r="J165" s="25"/>
      <c r="N165" s="25"/>
      <c r="O165" s="25"/>
      <c r="P165" s="25"/>
      <c r="Q165" s="25"/>
      <c r="R165" s="25"/>
      <c r="S165" s="25"/>
      <c r="T165" s="25"/>
    </row>
    <row r="166" spans="4:20" ht="15" customHeight="1" x14ac:dyDescent="0.25">
      <c r="D166" s="25"/>
      <c r="E166" s="25"/>
      <c r="F166" s="25"/>
      <c r="G166" s="25"/>
      <c r="H166" s="25"/>
      <c r="I166" s="25"/>
      <c r="J166" s="25"/>
      <c r="N166" s="25"/>
      <c r="O166" s="25"/>
      <c r="P166" s="25"/>
      <c r="Q166" s="25"/>
      <c r="R166" s="25"/>
      <c r="S166" s="25"/>
      <c r="T166" s="25"/>
    </row>
    <row r="167" spans="4:20" ht="15" customHeight="1" x14ac:dyDescent="0.25">
      <c r="D167" s="25"/>
      <c r="E167" s="25"/>
      <c r="F167" s="25"/>
      <c r="G167" s="25"/>
      <c r="H167" s="25"/>
      <c r="I167" s="25"/>
      <c r="J167" s="25"/>
      <c r="N167" s="25"/>
      <c r="O167" s="25"/>
      <c r="P167" s="25"/>
      <c r="Q167" s="25"/>
      <c r="R167" s="25"/>
      <c r="S167" s="25"/>
      <c r="T167" s="25"/>
    </row>
    <row r="168" spans="4:20" ht="15" customHeight="1" x14ac:dyDescent="0.25">
      <c r="D168" s="25"/>
      <c r="E168" s="25"/>
      <c r="F168" s="25"/>
      <c r="G168" s="25"/>
      <c r="H168" s="25"/>
      <c r="I168" s="25"/>
      <c r="J168" s="25"/>
      <c r="N168" s="25"/>
      <c r="O168" s="25"/>
      <c r="P168" s="25"/>
      <c r="Q168" s="25"/>
      <c r="R168" s="25"/>
      <c r="S168" s="25"/>
      <c r="T168" s="25"/>
    </row>
    <row r="169" spans="4:20" ht="15" customHeight="1" x14ac:dyDescent="0.25">
      <c r="D169" s="25"/>
      <c r="E169" s="25"/>
      <c r="F169" s="25"/>
      <c r="G169" s="25"/>
      <c r="H169" s="25"/>
      <c r="I169" s="25"/>
      <c r="J169" s="25"/>
      <c r="N169" s="25"/>
      <c r="O169" s="25"/>
      <c r="P169" s="25"/>
      <c r="Q169" s="25"/>
      <c r="R169" s="25"/>
      <c r="S169" s="25"/>
      <c r="T169" s="25"/>
    </row>
    <row r="170" spans="4:20" ht="15" customHeight="1" x14ac:dyDescent="0.25">
      <c r="D170" s="25"/>
      <c r="E170" s="25"/>
      <c r="F170" s="25"/>
      <c r="G170" s="25"/>
      <c r="H170" s="25"/>
      <c r="I170" s="25"/>
      <c r="J170" s="25"/>
      <c r="N170" s="25"/>
      <c r="O170" s="25"/>
      <c r="P170" s="25"/>
      <c r="Q170" s="25"/>
      <c r="R170" s="25"/>
      <c r="S170" s="25"/>
      <c r="T170" s="25"/>
    </row>
    <row r="171" spans="4:20" ht="15" customHeight="1" x14ac:dyDescent="0.25">
      <c r="D171" s="25"/>
      <c r="E171" s="25"/>
      <c r="F171" s="25"/>
      <c r="G171" s="25"/>
      <c r="H171" s="25"/>
      <c r="I171" s="25"/>
      <c r="J171" s="25"/>
      <c r="N171" s="25"/>
      <c r="O171" s="25"/>
      <c r="P171" s="25"/>
      <c r="Q171" s="25"/>
      <c r="R171" s="25"/>
      <c r="S171" s="25"/>
      <c r="T171" s="25"/>
    </row>
    <row r="172" spans="4:20" ht="15" customHeight="1" x14ac:dyDescent="0.25">
      <c r="D172" s="25"/>
      <c r="E172" s="25"/>
      <c r="F172" s="25"/>
      <c r="G172" s="25"/>
      <c r="H172" s="25"/>
      <c r="I172" s="25"/>
      <c r="J172" s="25"/>
      <c r="N172" s="25"/>
      <c r="O172" s="25"/>
      <c r="P172" s="25"/>
      <c r="Q172" s="25"/>
      <c r="R172" s="25"/>
      <c r="S172" s="25"/>
      <c r="T172" s="25"/>
    </row>
    <row r="173" spans="4:20" ht="15" customHeight="1" x14ac:dyDescent="0.25">
      <c r="D173" s="25"/>
      <c r="E173" s="25"/>
      <c r="F173" s="25"/>
      <c r="G173" s="25"/>
      <c r="H173" s="25"/>
      <c r="I173" s="25"/>
      <c r="J173" s="25"/>
      <c r="N173" s="25"/>
      <c r="O173" s="25"/>
      <c r="P173" s="25"/>
      <c r="Q173" s="25"/>
      <c r="R173" s="25"/>
      <c r="S173" s="25"/>
      <c r="T173" s="25"/>
    </row>
    <row r="174" spans="4:20" ht="15" customHeight="1" x14ac:dyDescent="0.25">
      <c r="D174" s="25"/>
      <c r="E174" s="25"/>
      <c r="F174" s="25"/>
      <c r="G174" s="25"/>
      <c r="H174" s="25"/>
      <c r="I174" s="25"/>
      <c r="J174" s="25"/>
      <c r="N174" s="25"/>
      <c r="O174" s="25"/>
      <c r="P174" s="25"/>
      <c r="Q174" s="25"/>
      <c r="R174" s="25"/>
      <c r="S174" s="25"/>
      <c r="T174" s="25"/>
    </row>
    <row r="175" spans="4:20" ht="15" customHeight="1" x14ac:dyDescent="0.25">
      <c r="D175" s="25"/>
      <c r="E175" s="25"/>
      <c r="F175" s="25"/>
      <c r="G175" s="25"/>
      <c r="H175" s="25"/>
      <c r="I175" s="25"/>
      <c r="J175" s="25"/>
      <c r="N175" s="25"/>
      <c r="O175" s="25"/>
      <c r="P175" s="25"/>
      <c r="Q175" s="25"/>
      <c r="R175" s="25"/>
      <c r="S175" s="25"/>
      <c r="T175" s="25"/>
    </row>
    <row r="176" spans="4:20" ht="15" customHeight="1" x14ac:dyDescent="0.25">
      <c r="D176" s="25"/>
      <c r="E176" s="25"/>
      <c r="F176" s="25"/>
      <c r="G176" s="25"/>
      <c r="H176" s="25"/>
      <c r="I176" s="25"/>
      <c r="J176" s="25"/>
      <c r="N176" s="25"/>
      <c r="O176" s="25"/>
      <c r="P176" s="25"/>
      <c r="Q176" s="25"/>
      <c r="R176" s="25"/>
      <c r="S176" s="25"/>
      <c r="T176" s="25"/>
    </row>
    <row r="177" spans="4:20" ht="15" customHeight="1" x14ac:dyDescent="0.25">
      <c r="D177" s="25"/>
      <c r="E177" s="25"/>
      <c r="F177" s="25"/>
      <c r="G177" s="25"/>
      <c r="H177" s="25"/>
      <c r="I177" s="25"/>
      <c r="J177" s="25"/>
      <c r="N177" s="25"/>
      <c r="O177" s="25"/>
      <c r="P177" s="25"/>
      <c r="Q177" s="25"/>
      <c r="R177" s="25"/>
      <c r="S177" s="25"/>
      <c r="T177" s="25"/>
    </row>
    <row r="178" spans="4:20" ht="15" customHeight="1" x14ac:dyDescent="0.25">
      <c r="D178" s="25"/>
      <c r="E178" s="25"/>
      <c r="F178" s="25"/>
      <c r="G178" s="25"/>
      <c r="H178" s="25"/>
      <c r="I178" s="25"/>
      <c r="J178" s="25"/>
      <c r="N178" s="25"/>
      <c r="O178" s="25"/>
      <c r="P178" s="25"/>
      <c r="Q178" s="25"/>
      <c r="R178" s="25"/>
      <c r="S178" s="25"/>
      <c r="T178" s="25"/>
    </row>
    <row r="179" spans="4:20" ht="15" customHeight="1" x14ac:dyDescent="0.25">
      <c r="D179" s="25"/>
      <c r="E179" s="25"/>
      <c r="F179" s="25"/>
      <c r="G179" s="25"/>
      <c r="H179" s="25"/>
      <c r="I179" s="25"/>
      <c r="J179" s="25"/>
      <c r="N179" s="25"/>
      <c r="O179" s="25"/>
      <c r="P179" s="25"/>
      <c r="Q179" s="25"/>
      <c r="R179" s="25"/>
      <c r="S179" s="25"/>
      <c r="T179" s="25"/>
    </row>
    <row r="180" spans="4:20" ht="15" customHeight="1" x14ac:dyDescent="0.25">
      <c r="D180" s="25"/>
      <c r="E180" s="25"/>
      <c r="F180" s="25"/>
      <c r="G180" s="25"/>
      <c r="H180" s="25"/>
      <c r="I180" s="25"/>
      <c r="J180" s="25"/>
      <c r="N180" s="25"/>
      <c r="O180" s="25"/>
      <c r="P180" s="25"/>
      <c r="Q180" s="25"/>
      <c r="R180" s="25"/>
      <c r="S180" s="25"/>
      <c r="T180" s="25"/>
    </row>
    <row r="181" spans="4:20" ht="15" customHeight="1" x14ac:dyDescent="0.25">
      <c r="D181" s="25"/>
      <c r="E181" s="25"/>
      <c r="F181" s="25"/>
      <c r="G181" s="25"/>
      <c r="H181" s="25"/>
      <c r="I181" s="25"/>
      <c r="J181" s="25"/>
      <c r="N181" s="25"/>
      <c r="O181" s="25"/>
      <c r="P181" s="25"/>
      <c r="Q181" s="25"/>
      <c r="R181" s="25"/>
      <c r="S181" s="25"/>
      <c r="T181" s="25"/>
    </row>
    <row r="182" spans="4:20" ht="15" customHeight="1" x14ac:dyDescent="0.25">
      <c r="D182" s="25"/>
      <c r="E182" s="25"/>
      <c r="F182" s="25"/>
      <c r="G182" s="25"/>
      <c r="H182" s="25"/>
      <c r="I182" s="25"/>
      <c r="J182" s="25"/>
      <c r="N182" s="25"/>
      <c r="O182" s="25"/>
      <c r="P182" s="25"/>
      <c r="Q182" s="25"/>
      <c r="R182" s="25"/>
      <c r="S182" s="25"/>
      <c r="T182" s="25"/>
    </row>
    <row r="183" spans="4:20" ht="15" customHeight="1" x14ac:dyDescent="0.25">
      <c r="D183" s="25"/>
      <c r="E183" s="25"/>
      <c r="F183" s="25"/>
      <c r="G183" s="25"/>
      <c r="H183" s="25"/>
      <c r="I183" s="25"/>
      <c r="J183" s="25"/>
      <c r="N183" s="25"/>
      <c r="O183" s="25"/>
      <c r="P183" s="25"/>
      <c r="Q183" s="25"/>
      <c r="R183" s="25"/>
      <c r="S183" s="25"/>
      <c r="T183" s="25"/>
    </row>
    <row r="184" spans="4:20" ht="15" customHeight="1" x14ac:dyDescent="0.25">
      <c r="D184" s="25"/>
      <c r="E184" s="25"/>
      <c r="F184" s="25"/>
      <c r="G184" s="25"/>
      <c r="H184" s="25"/>
      <c r="I184" s="25"/>
      <c r="J184" s="25"/>
      <c r="N184" s="25"/>
      <c r="O184" s="25"/>
      <c r="P184" s="25"/>
      <c r="Q184" s="25"/>
      <c r="R184" s="25"/>
      <c r="S184" s="25"/>
      <c r="T184" s="25"/>
    </row>
    <row r="185" spans="4:20" ht="15" customHeight="1" x14ac:dyDescent="0.25">
      <c r="D185" s="25"/>
      <c r="E185" s="25"/>
      <c r="F185" s="25"/>
      <c r="G185" s="25"/>
      <c r="H185" s="25"/>
      <c r="I185" s="25"/>
      <c r="J185" s="25"/>
      <c r="N185" s="25"/>
      <c r="O185" s="25"/>
      <c r="P185" s="25"/>
      <c r="Q185" s="25"/>
      <c r="R185" s="25"/>
      <c r="S185" s="25"/>
      <c r="T185" s="25"/>
    </row>
    <row r="186" spans="4:20" ht="15" customHeight="1" x14ac:dyDescent="0.25">
      <c r="D186" s="25"/>
      <c r="E186" s="25"/>
      <c r="F186" s="25"/>
      <c r="G186" s="25"/>
      <c r="H186" s="25"/>
      <c r="I186" s="25"/>
      <c r="J186" s="25"/>
      <c r="N186" s="25"/>
      <c r="O186" s="25"/>
      <c r="P186" s="25"/>
      <c r="Q186" s="25"/>
      <c r="R186" s="25"/>
      <c r="S186" s="25"/>
      <c r="T186" s="25"/>
    </row>
    <row r="187" spans="4:20" ht="15" customHeight="1" x14ac:dyDescent="0.25">
      <c r="D187" s="25"/>
      <c r="E187" s="25"/>
      <c r="F187" s="25"/>
      <c r="G187" s="25"/>
      <c r="H187" s="25"/>
      <c r="I187" s="25"/>
      <c r="J187" s="25"/>
      <c r="N187" s="25"/>
      <c r="O187" s="25"/>
      <c r="P187" s="25"/>
      <c r="Q187" s="25"/>
      <c r="R187" s="25"/>
      <c r="S187" s="25"/>
      <c r="T187" s="25"/>
    </row>
    <row r="188" spans="4:20" ht="15" customHeight="1" x14ac:dyDescent="0.25">
      <c r="D188" s="25"/>
      <c r="E188" s="25"/>
      <c r="F188" s="25"/>
      <c r="G188" s="25"/>
      <c r="H188" s="25"/>
      <c r="I188" s="25"/>
      <c r="J188" s="25"/>
      <c r="N188" s="25"/>
      <c r="O188" s="25"/>
      <c r="P188" s="25"/>
      <c r="Q188" s="25"/>
      <c r="R188" s="25"/>
      <c r="S188" s="25"/>
      <c r="T188" s="25"/>
    </row>
    <row r="189" spans="4:20" ht="15" customHeight="1" x14ac:dyDescent="0.25">
      <c r="D189" s="25"/>
      <c r="E189" s="25"/>
      <c r="F189" s="25"/>
      <c r="G189" s="25"/>
      <c r="H189" s="25"/>
      <c r="I189" s="25"/>
      <c r="J189" s="25"/>
      <c r="N189" s="25"/>
      <c r="O189" s="25"/>
      <c r="P189" s="25"/>
      <c r="Q189" s="25"/>
      <c r="R189" s="25"/>
      <c r="S189" s="25"/>
      <c r="T189" s="25"/>
    </row>
    <row r="190" spans="4:20" ht="15" customHeight="1" x14ac:dyDescent="0.25">
      <c r="D190" s="25"/>
      <c r="E190" s="25"/>
      <c r="F190" s="25"/>
      <c r="G190" s="25"/>
      <c r="H190" s="25"/>
      <c r="I190" s="25"/>
      <c r="J190" s="25"/>
      <c r="N190" s="25"/>
      <c r="O190" s="25"/>
      <c r="P190" s="25"/>
      <c r="Q190" s="25"/>
      <c r="R190" s="25"/>
      <c r="S190" s="25"/>
      <c r="T190" s="25"/>
    </row>
    <row r="191" spans="4:20" ht="15" customHeight="1" x14ac:dyDescent="0.25">
      <c r="D191" s="25"/>
      <c r="E191" s="25"/>
      <c r="F191" s="25"/>
      <c r="G191" s="25"/>
      <c r="H191" s="25"/>
      <c r="I191" s="25"/>
      <c r="J191" s="25"/>
      <c r="N191" s="25"/>
      <c r="O191" s="25"/>
      <c r="P191" s="25"/>
      <c r="Q191" s="25"/>
      <c r="R191" s="25"/>
      <c r="S191" s="25"/>
      <c r="T191" s="25"/>
    </row>
    <row r="192" spans="4:20" ht="15" customHeight="1" x14ac:dyDescent="0.25">
      <c r="D192" s="25"/>
      <c r="E192" s="25"/>
      <c r="F192" s="25"/>
      <c r="G192" s="25"/>
      <c r="H192" s="25"/>
      <c r="I192" s="25"/>
      <c r="J192" s="25"/>
      <c r="N192" s="25"/>
      <c r="O192" s="25"/>
      <c r="P192" s="25"/>
      <c r="Q192" s="25"/>
      <c r="R192" s="25"/>
      <c r="S192" s="25"/>
      <c r="T192" s="25"/>
    </row>
    <row r="193" spans="4:20" ht="15" customHeight="1" x14ac:dyDescent="0.25">
      <c r="D193" s="25"/>
      <c r="E193" s="25"/>
      <c r="F193" s="25"/>
      <c r="G193" s="25"/>
      <c r="H193" s="25"/>
      <c r="I193" s="25"/>
      <c r="J193" s="25"/>
      <c r="N193" s="25"/>
      <c r="O193" s="25"/>
      <c r="P193" s="25"/>
      <c r="Q193" s="25"/>
      <c r="R193" s="25"/>
      <c r="S193" s="25"/>
      <c r="T193" s="25"/>
    </row>
    <row r="194" spans="4:20" ht="15" customHeight="1" x14ac:dyDescent="0.25">
      <c r="D194" s="25"/>
      <c r="E194" s="25"/>
      <c r="F194" s="25"/>
      <c r="G194" s="25"/>
      <c r="H194" s="25"/>
      <c r="I194" s="25"/>
      <c r="J194" s="25"/>
      <c r="N194" s="25"/>
      <c r="O194" s="25"/>
      <c r="P194" s="25"/>
      <c r="Q194" s="25"/>
      <c r="R194" s="25"/>
      <c r="S194" s="25"/>
      <c r="T194" s="25"/>
    </row>
    <row r="195" spans="4:20" ht="15" customHeight="1" x14ac:dyDescent="0.25">
      <c r="D195" s="25"/>
      <c r="E195" s="25"/>
      <c r="F195" s="25"/>
      <c r="G195" s="25"/>
      <c r="H195" s="25"/>
      <c r="I195" s="25"/>
      <c r="J195" s="25"/>
      <c r="N195" s="25"/>
      <c r="O195" s="25"/>
      <c r="P195" s="25"/>
      <c r="Q195" s="25"/>
      <c r="R195" s="25"/>
      <c r="S195" s="25"/>
      <c r="T195" s="25"/>
    </row>
    <row r="196" spans="4:20" ht="15" customHeight="1" x14ac:dyDescent="0.25">
      <c r="D196" s="25"/>
      <c r="E196" s="25"/>
      <c r="F196" s="25"/>
      <c r="G196" s="25"/>
      <c r="H196" s="25"/>
      <c r="I196" s="25"/>
      <c r="J196" s="25"/>
      <c r="N196" s="25"/>
      <c r="O196" s="25"/>
      <c r="P196" s="25"/>
      <c r="Q196" s="25"/>
      <c r="R196" s="25"/>
      <c r="S196" s="25"/>
      <c r="T196" s="25"/>
    </row>
    <row r="197" spans="4:20" ht="15" customHeight="1" x14ac:dyDescent="0.25">
      <c r="D197" s="25"/>
      <c r="E197" s="25"/>
      <c r="F197" s="25"/>
      <c r="G197" s="25"/>
      <c r="H197" s="25"/>
      <c r="I197" s="25"/>
      <c r="J197" s="25"/>
      <c r="N197" s="25"/>
      <c r="O197" s="25"/>
      <c r="P197" s="25"/>
      <c r="Q197" s="25"/>
      <c r="R197" s="25"/>
      <c r="S197" s="25"/>
      <c r="T197" s="25"/>
    </row>
    <row r="198" spans="4:20" ht="15" customHeight="1" x14ac:dyDescent="0.25">
      <c r="D198" s="25"/>
      <c r="E198" s="25"/>
      <c r="F198" s="25"/>
      <c r="G198" s="25"/>
      <c r="H198" s="25"/>
      <c r="I198" s="25"/>
      <c r="J198" s="25"/>
      <c r="N198" s="25"/>
      <c r="O198" s="25"/>
      <c r="P198" s="25"/>
      <c r="Q198" s="25"/>
      <c r="R198" s="25"/>
      <c r="S198" s="25"/>
      <c r="T198" s="25"/>
    </row>
    <row r="199" spans="4:20" ht="15" customHeight="1" x14ac:dyDescent="0.25">
      <c r="D199" s="25"/>
      <c r="E199" s="25"/>
      <c r="F199" s="25"/>
      <c r="G199" s="25"/>
      <c r="H199" s="25"/>
      <c r="I199" s="25"/>
      <c r="J199" s="25"/>
      <c r="N199" s="25"/>
      <c r="O199" s="25"/>
      <c r="P199" s="25"/>
      <c r="Q199" s="25"/>
      <c r="R199" s="25"/>
      <c r="S199" s="25"/>
      <c r="T199" s="25"/>
    </row>
    <row r="200" spans="4:20" ht="15" customHeight="1" x14ac:dyDescent="0.25">
      <c r="D200" s="25"/>
      <c r="E200" s="25"/>
      <c r="F200" s="25"/>
      <c r="G200" s="25"/>
      <c r="H200" s="25"/>
      <c r="I200" s="25"/>
      <c r="J200" s="25"/>
      <c r="N200" s="25"/>
      <c r="O200" s="25"/>
      <c r="P200" s="25"/>
      <c r="Q200" s="25"/>
      <c r="R200" s="25"/>
      <c r="S200" s="25"/>
      <c r="T200" s="25"/>
    </row>
    <row r="201" spans="4:20" ht="15" customHeight="1" x14ac:dyDescent="0.25">
      <c r="D201" s="25"/>
      <c r="E201" s="25"/>
      <c r="F201" s="25"/>
      <c r="G201" s="25"/>
      <c r="H201" s="25"/>
      <c r="I201" s="25"/>
      <c r="J201" s="25"/>
      <c r="N201" s="25"/>
      <c r="O201" s="25"/>
      <c r="P201" s="25"/>
      <c r="Q201" s="25"/>
      <c r="R201" s="25"/>
      <c r="S201" s="25"/>
      <c r="T201" s="25"/>
    </row>
    <row r="202" spans="4:20" ht="15" customHeight="1" x14ac:dyDescent="0.25">
      <c r="D202" s="25"/>
      <c r="E202" s="25"/>
      <c r="F202" s="25"/>
      <c r="G202" s="25"/>
      <c r="H202" s="25"/>
      <c r="I202" s="25"/>
      <c r="J202" s="25"/>
      <c r="N202" s="25"/>
      <c r="O202" s="25"/>
      <c r="P202" s="25"/>
      <c r="Q202" s="25"/>
      <c r="R202" s="25"/>
      <c r="S202" s="25"/>
      <c r="T202" s="25"/>
    </row>
    <row r="203" spans="4:20" ht="15" customHeight="1" x14ac:dyDescent="0.25">
      <c r="D203" s="25"/>
      <c r="E203" s="25"/>
      <c r="F203" s="25"/>
      <c r="G203" s="25"/>
      <c r="H203" s="25"/>
      <c r="I203" s="25"/>
      <c r="J203" s="25"/>
      <c r="N203" s="25"/>
      <c r="O203" s="25"/>
      <c r="P203" s="25"/>
      <c r="Q203" s="25"/>
      <c r="R203" s="25"/>
      <c r="S203" s="25"/>
      <c r="T203" s="25"/>
    </row>
    <row r="204" spans="4:20" ht="15" customHeight="1" x14ac:dyDescent="0.25">
      <c r="D204" s="25"/>
      <c r="E204" s="25"/>
      <c r="F204" s="25"/>
      <c r="G204" s="25"/>
      <c r="H204" s="25"/>
      <c r="I204" s="25"/>
      <c r="J204" s="25"/>
      <c r="N204" s="25"/>
      <c r="O204" s="25"/>
      <c r="P204" s="25"/>
      <c r="Q204" s="25"/>
      <c r="R204" s="25"/>
      <c r="S204" s="25"/>
      <c r="T204" s="25"/>
    </row>
    <row r="205" spans="4:20" ht="15" customHeight="1" x14ac:dyDescent="0.25">
      <c r="D205" s="25"/>
      <c r="E205" s="25"/>
      <c r="F205" s="25"/>
      <c r="G205" s="25"/>
      <c r="H205" s="25"/>
      <c r="I205" s="25"/>
      <c r="J205" s="25"/>
      <c r="N205" s="25"/>
      <c r="O205" s="25"/>
      <c r="P205" s="25"/>
      <c r="Q205" s="25"/>
      <c r="R205" s="25"/>
      <c r="S205" s="25"/>
      <c r="T205" s="25"/>
    </row>
    <row r="206" spans="4:20" ht="15" customHeight="1" x14ac:dyDescent="0.25">
      <c r="D206" s="25"/>
      <c r="E206" s="25"/>
      <c r="F206" s="25"/>
      <c r="G206" s="25"/>
      <c r="H206" s="25"/>
      <c r="I206" s="25"/>
      <c r="J206" s="25"/>
      <c r="N206" s="25"/>
      <c r="O206" s="25"/>
      <c r="P206" s="25"/>
      <c r="Q206" s="25"/>
      <c r="R206" s="25"/>
      <c r="S206" s="25"/>
      <c r="T206" s="25"/>
    </row>
    <row r="207" spans="4:20" ht="15" customHeight="1" x14ac:dyDescent="0.25">
      <c r="D207" s="25"/>
      <c r="E207" s="25"/>
      <c r="F207" s="25"/>
      <c r="G207" s="25"/>
      <c r="H207" s="25"/>
      <c r="I207" s="25"/>
      <c r="J207" s="25"/>
      <c r="N207" s="25"/>
      <c r="O207" s="25"/>
      <c r="P207" s="25"/>
      <c r="Q207" s="25"/>
      <c r="R207" s="25"/>
      <c r="S207" s="25"/>
      <c r="T207" s="25"/>
    </row>
    <row r="208" spans="4:20" ht="15" customHeight="1" x14ac:dyDescent="0.25">
      <c r="D208" s="25"/>
      <c r="E208" s="25"/>
      <c r="F208" s="25"/>
      <c r="G208" s="25"/>
      <c r="H208" s="25"/>
      <c r="I208" s="25"/>
      <c r="J208" s="25"/>
      <c r="N208" s="25"/>
      <c r="O208" s="25"/>
      <c r="P208" s="25"/>
      <c r="Q208" s="25"/>
      <c r="R208" s="25"/>
      <c r="S208" s="25"/>
      <c r="T208" s="25"/>
    </row>
    <row r="209" spans="4:20" ht="15" customHeight="1" x14ac:dyDescent="0.25">
      <c r="D209" s="25"/>
      <c r="E209" s="25"/>
      <c r="F209" s="25"/>
      <c r="G209" s="25"/>
      <c r="H209" s="25"/>
      <c r="I209" s="25"/>
      <c r="J209" s="25"/>
      <c r="N209" s="25"/>
      <c r="O209" s="25"/>
      <c r="P209" s="25"/>
      <c r="Q209" s="25"/>
      <c r="R209" s="25"/>
      <c r="S209" s="25"/>
      <c r="T209" s="25"/>
    </row>
    <row r="210" spans="4:20" ht="15" customHeight="1" x14ac:dyDescent="0.25">
      <c r="D210" s="25"/>
      <c r="E210" s="25"/>
      <c r="F210" s="25"/>
      <c r="G210" s="25"/>
      <c r="H210" s="25"/>
      <c r="I210" s="25"/>
      <c r="J210" s="25"/>
      <c r="N210" s="25"/>
      <c r="O210" s="25"/>
      <c r="P210" s="25"/>
      <c r="Q210" s="25"/>
      <c r="R210" s="25"/>
      <c r="S210" s="25"/>
      <c r="T210" s="25"/>
    </row>
    <row r="211" spans="4:20" ht="15" customHeight="1" x14ac:dyDescent="0.25">
      <c r="D211" s="25"/>
      <c r="E211" s="25"/>
      <c r="F211" s="25"/>
      <c r="G211" s="25"/>
      <c r="H211" s="25"/>
      <c r="I211" s="25"/>
      <c r="J211" s="25"/>
      <c r="N211" s="25"/>
      <c r="O211" s="25"/>
      <c r="P211" s="25"/>
      <c r="Q211" s="25"/>
      <c r="R211" s="25"/>
      <c r="S211" s="25"/>
      <c r="T211" s="25"/>
    </row>
    <row r="212" spans="4:20" ht="15" customHeight="1" x14ac:dyDescent="0.25">
      <c r="D212" s="25"/>
      <c r="E212" s="25"/>
      <c r="F212" s="25"/>
      <c r="G212" s="25"/>
      <c r="H212" s="25"/>
      <c r="I212" s="25"/>
      <c r="J212" s="25"/>
      <c r="N212" s="25"/>
      <c r="O212" s="25"/>
      <c r="P212" s="25"/>
      <c r="Q212" s="25"/>
      <c r="R212" s="25"/>
      <c r="S212" s="25"/>
      <c r="T212" s="25"/>
    </row>
    <row r="213" spans="4:20" ht="15" customHeight="1" x14ac:dyDescent="0.25">
      <c r="D213" s="25"/>
      <c r="E213" s="25"/>
      <c r="F213" s="25"/>
      <c r="G213" s="25"/>
      <c r="H213" s="25"/>
      <c r="I213" s="25"/>
      <c r="J213" s="25"/>
      <c r="N213" s="25"/>
      <c r="O213" s="25"/>
      <c r="P213" s="25"/>
      <c r="Q213" s="25"/>
      <c r="R213" s="25"/>
      <c r="S213" s="25"/>
      <c r="T213" s="25"/>
    </row>
    <row r="214" spans="4:20" ht="15" customHeight="1" x14ac:dyDescent="0.25">
      <c r="D214" s="25"/>
      <c r="E214" s="25"/>
      <c r="F214" s="25"/>
      <c r="G214" s="25"/>
      <c r="H214" s="25"/>
      <c r="I214" s="25"/>
      <c r="J214" s="25"/>
      <c r="N214" s="25"/>
      <c r="O214" s="25"/>
      <c r="P214" s="25"/>
      <c r="Q214" s="25"/>
      <c r="R214" s="25"/>
      <c r="S214" s="25"/>
      <c r="T214" s="25"/>
    </row>
    <row r="215" spans="4:20" ht="15" customHeight="1" x14ac:dyDescent="0.25">
      <c r="D215" s="25"/>
      <c r="E215" s="25"/>
      <c r="F215" s="25"/>
      <c r="G215" s="25"/>
      <c r="H215" s="25"/>
      <c r="I215" s="25"/>
      <c r="J215" s="25"/>
      <c r="N215" s="25"/>
      <c r="O215" s="25"/>
      <c r="P215" s="25"/>
      <c r="Q215" s="25"/>
      <c r="R215" s="25"/>
      <c r="S215" s="25"/>
      <c r="T215" s="25"/>
    </row>
    <row r="216" spans="4:20" ht="15" customHeight="1" x14ac:dyDescent="0.25">
      <c r="D216" s="25"/>
      <c r="E216" s="25"/>
      <c r="F216" s="25"/>
      <c r="G216" s="25"/>
      <c r="H216" s="25"/>
      <c r="I216" s="25"/>
      <c r="J216" s="25"/>
      <c r="N216" s="25"/>
      <c r="O216" s="25"/>
      <c r="P216" s="25"/>
      <c r="Q216" s="25"/>
      <c r="R216" s="25"/>
      <c r="S216" s="25"/>
      <c r="T216" s="25"/>
    </row>
    <row r="217" spans="4:20" ht="15" customHeight="1" x14ac:dyDescent="0.25">
      <c r="D217" s="25"/>
      <c r="E217" s="25"/>
      <c r="F217" s="25"/>
      <c r="G217" s="25"/>
      <c r="H217" s="25"/>
      <c r="I217" s="25"/>
      <c r="J217" s="25"/>
      <c r="N217" s="25"/>
      <c r="O217" s="25"/>
      <c r="P217" s="25"/>
      <c r="Q217" s="25"/>
      <c r="R217" s="25"/>
      <c r="S217" s="25"/>
      <c r="T217" s="25"/>
    </row>
    <row r="218" spans="4:20" ht="15" customHeight="1" x14ac:dyDescent="0.25">
      <c r="D218" s="25"/>
      <c r="E218" s="25"/>
      <c r="F218" s="25"/>
      <c r="G218" s="25"/>
      <c r="H218" s="25"/>
      <c r="I218" s="25"/>
      <c r="J218" s="25"/>
      <c r="N218" s="25"/>
      <c r="O218" s="25"/>
      <c r="P218" s="25"/>
      <c r="Q218" s="25"/>
      <c r="R218" s="25"/>
      <c r="S218" s="25"/>
      <c r="T218" s="25"/>
    </row>
    <row r="219" spans="4:20" ht="15" customHeight="1" x14ac:dyDescent="0.25">
      <c r="D219" s="25"/>
      <c r="E219" s="25"/>
      <c r="F219" s="25"/>
      <c r="G219" s="25"/>
      <c r="H219" s="25"/>
      <c r="I219" s="25"/>
      <c r="J219" s="25"/>
      <c r="N219" s="25"/>
      <c r="O219" s="25"/>
      <c r="P219" s="25"/>
      <c r="Q219" s="25"/>
      <c r="R219" s="25"/>
      <c r="S219" s="25"/>
      <c r="T219" s="25"/>
    </row>
    <row r="220" spans="4:20" ht="15" customHeight="1" x14ac:dyDescent="0.25">
      <c r="D220" s="25"/>
      <c r="E220" s="25"/>
      <c r="F220" s="25"/>
      <c r="G220" s="25"/>
      <c r="H220" s="25"/>
      <c r="I220" s="25"/>
      <c r="J220" s="25"/>
      <c r="N220" s="25"/>
      <c r="O220" s="25"/>
      <c r="P220" s="25"/>
      <c r="Q220" s="25"/>
      <c r="R220" s="25"/>
      <c r="S220" s="25"/>
      <c r="T220" s="25"/>
    </row>
    <row r="221" spans="4:20" ht="15" customHeight="1" x14ac:dyDescent="0.25">
      <c r="D221" s="25"/>
      <c r="E221" s="25"/>
      <c r="F221" s="25"/>
      <c r="G221" s="25"/>
      <c r="H221" s="25"/>
      <c r="I221" s="25"/>
      <c r="J221" s="25"/>
      <c r="N221" s="25"/>
      <c r="O221" s="25"/>
      <c r="P221" s="25"/>
      <c r="Q221" s="25"/>
      <c r="R221" s="25"/>
      <c r="S221" s="25"/>
      <c r="T221" s="25"/>
    </row>
    <row r="222" spans="4:20" ht="15" customHeight="1" x14ac:dyDescent="0.25">
      <c r="D222" s="25"/>
      <c r="E222" s="25"/>
      <c r="F222" s="25"/>
      <c r="G222" s="25"/>
      <c r="H222" s="25"/>
      <c r="I222" s="25"/>
      <c r="J222" s="25"/>
      <c r="N222" s="25"/>
      <c r="O222" s="25"/>
      <c r="P222" s="25"/>
      <c r="Q222" s="25"/>
      <c r="R222" s="25"/>
      <c r="S222" s="25"/>
      <c r="T222" s="25"/>
    </row>
    <row r="223" spans="4:20" ht="15" customHeight="1" x14ac:dyDescent="0.25">
      <c r="D223" s="25"/>
      <c r="E223" s="25"/>
      <c r="F223" s="25"/>
      <c r="G223" s="25"/>
      <c r="H223" s="25"/>
      <c r="I223" s="25"/>
      <c r="J223" s="25"/>
      <c r="N223" s="25"/>
      <c r="O223" s="25"/>
      <c r="P223" s="25"/>
      <c r="Q223" s="25"/>
      <c r="R223" s="25"/>
      <c r="S223" s="25"/>
      <c r="T223" s="25"/>
    </row>
    <row r="224" spans="4:20" ht="15" customHeight="1" x14ac:dyDescent="0.25">
      <c r="D224" s="25"/>
      <c r="E224" s="25"/>
      <c r="F224" s="25"/>
      <c r="G224" s="25"/>
      <c r="H224" s="25"/>
      <c r="I224" s="25"/>
      <c r="J224" s="25"/>
      <c r="N224" s="25"/>
      <c r="O224" s="25"/>
      <c r="P224" s="25"/>
      <c r="Q224" s="25"/>
      <c r="R224" s="25"/>
      <c r="S224" s="25"/>
      <c r="T224" s="25"/>
    </row>
    <row r="225" spans="4:20" ht="15" customHeight="1" x14ac:dyDescent="0.25">
      <c r="D225" s="25"/>
      <c r="E225" s="25"/>
      <c r="F225" s="25"/>
      <c r="G225" s="25"/>
      <c r="H225" s="25"/>
      <c r="I225" s="25"/>
      <c r="J225" s="25"/>
      <c r="N225" s="25"/>
      <c r="O225" s="25"/>
      <c r="P225" s="25"/>
      <c r="Q225" s="25"/>
      <c r="R225" s="25"/>
      <c r="S225" s="25"/>
      <c r="T225" s="25"/>
    </row>
    <row r="226" spans="4:20" ht="15" customHeight="1" x14ac:dyDescent="0.25">
      <c r="D226" s="25"/>
      <c r="E226" s="25"/>
      <c r="F226" s="25"/>
      <c r="G226" s="25"/>
      <c r="H226" s="25"/>
      <c r="I226" s="25"/>
      <c r="J226" s="25"/>
      <c r="N226" s="25"/>
      <c r="O226" s="25"/>
      <c r="P226" s="25"/>
      <c r="Q226" s="25"/>
      <c r="R226" s="25"/>
      <c r="S226" s="25"/>
      <c r="T226" s="25"/>
    </row>
    <row r="227" spans="4:20" ht="15" customHeight="1" x14ac:dyDescent="0.25">
      <c r="D227" s="25"/>
      <c r="E227" s="25"/>
      <c r="F227" s="25"/>
      <c r="G227" s="25"/>
      <c r="H227" s="25"/>
      <c r="I227" s="25"/>
      <c r="J227" s="25"/>
      <c r="N227" s="25"/>
      <c r="O227" s="25"/>
      <c r="P227" s="25"/>
      <c r="Q227" s="25"/>
      <c r="R227" s="25"/>
      <c r="S227" s="25"/>
      <c r="T227" s="25"/>
    </row>
    <row r="228" spans="4:20" ht="15" customHeight="1" x14ac:dyDescent="0.25">
      <c r="D228" s="25"/>
      <c r="E228" s="25"/>
      <c r="F228" s="25"/>
      <c r="G228" s="25"/>
      <c r="H228" s="25"/>
      <c r="I228" s="25"/>
      <c r="J228" s="25"/>
      <c r="N228" s="25"/>
      <c r="O228" s="25"/>
      <c r="P228" s="25"/>
      <c r="Q228" s="25"/>
      <c r="R228" s="25"/>
      <c r="S228" s="25"/>
      <c r="T228" s="25"/>
    </row>
    <row r="229" spans="4:20" ht="15" customHeight="1" x14ac:dyDescent="0.25">
      <c r="D229" s="25"/>
      <c r="E229" s="25"/>
      <c r="F229" s="25"/>
      <c r="G229" s="25"/>
      <c r="H229" s="25"/>
      <c r="I229" s="25"/>
      <c r="J229" s="25"/>
      <c r="N229" s="25"/>
      <c r="O229" s="25"/>
      <c r="P229" s="25"/>
      <c r="Q229" s="25"/>
      <c r="R229" s="25"/>
      <c r="S229" s="25"/>
      <c r="T229" s="25"/>
    </row>
    <row r="230" spans="4:20" ht="15" customHeight="1" x14ac:dyDescent="0.25">
      <c r="D230" s="25"/>
      <c r="E230" s="25"/>
      <c r="F230" s="25"/>
      <c r="G230" s="25"/>
      <c r="H230" s="25"/>
      <c r="I230" s="25"/>
      <c r="J230" s="25"/>
      <c r="N230" s="25"/>
      <c r="O230" s="25"/>
      <c r="P230" s="25"/>
      <c r="Q230" s="25"/>
      <c r="R230" s="25"/>
      <c r="S230" s="25"/>
      <c r="T230" s="25"/>
    </row>
    <row r="231" spans="4:20" ht="15" customHeight="1" x14ac:dyDescent="0.25">
      <c r="D231" s="25"/>
      <c r="E231" s="25"/>
      <c r="F231" s="25"/>
      <c r="G231" s="25"/>
      <c r="H231" s="25"/>
      <c r="I231" s="25"/>
      <c r="J231" s="25"/>
      <c r="N231" s="25"/>
      <c r="O231" s="25"/>
      <c r="P231" s="25"/>
      <c r="Q231" s="25"/>
      <c r="R231" s="25"/>
      <c r="S231" s="25"/>
      <c r="T231" s="25"/>
    </row>
    <row r="232" spans="4:20" ht="15" customHeight="1" x14ac:dyDescent="0.25">
      <c r="D232" s="25"/>
      <c r="E232" s="25"/>
      <c r="F232" s="25"/>
      <c r="G232" s="25"/>
      <c r="H232" s="25"/>
      <c r="I232" s="25"/>
      <c r="J232" s="25"/>
      <c r="N232" s="25"/>
      <c r="O232" s="25"/>
      <c r="P232" s="25"/>
      <c r="Q232" s="25"/>
      <c r="R232" s="25"/>
      <c r="S232" s="25"/>
      <c r="T232" s="2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B7" sqref="B7:H56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54" t="s">
        <v>553</v>
      </c>
    </row>
    <row r="2" spans="2:25" ht="15" customHeight="1" x14ac:dyDescent="0.25">
      <c r="C2" s="19" t="s">
        <v>488</v>
      </c>
      <c r="D2" s="56" t="s">
        <v>487</v>
      </c>
      <c r="E2" s="56"/>
      <c r="J2" s="76" t="s">
        <v>499</v>
      </c>
      <c r="M2" s="76" t="s">
        <v>499</v>
      </c>
      <c r="P2" s="80" t="s">
        <v>503</v>
      </c>
      <c r="Q2" s="81">
        <f>statesco!$D$1</f>
        <v>44137</v>
      </c>
      <c r="S2" s="50" t="s">
        <v>500</v>
      </c>
      <c r="T2" s="80" t="s">
        <v>504</v>
      </c>
      <c r="V2" s="81">
        <f>statesco!$D$1-1</f>
        <v>44136</v>
      </c>
    </row>
    <row r="3" spans="2:25" ht="15" customHeight="1" x14ac:dyDescent="0.25">
      <c r="C3" s="86" t="s">
        <v>489</v>
      </c>
      <c r="R3" s="32"/>
      <c r="S3" s="50" t="s">
        <v>501</v>
      </c>
    </row>
    <row r="4" spans="2:25" ht="15" customHeight="1" x14ac:dyDescent="0.25">
      <c r="C4" s="20"/>
      <c r="D4" s="71" t="s">
        <v>485</v>
      </c>
      <c r="E4" s="20"/>
      <c r="G4" s="20"/>
      <c r="H4" s="71" t="s">
        <v>485</v>
      </c>
      <c r="I4" s="73"/>
      <c r="J4" s="75" t="s">
        <v>498</v>
      </c>
      <c r="K4" s="75"/>
      <c r="L4" s="75"/>
      <c r="M4" s="75" t="s">
        <v>498</v>
      </c>
      <c r="N4" s="75"/>
      <c r="O4" s="75"/>
      <c r="P4" s="75" t="s">
        <v>495</v>
      </c>
      <c r="Q4" s="75"/>
      <c r="R4" s="75"/>
      <c r="S4" s="50" t="s">
        <v>502</v>
      </c>
      <c r="T4" s="75" t="s">
        <v>494</v>
      </c>
      <c r="U4" s="75"/>
      <c r="V4" s="75"/>
    </row>
    <row r="5" spans="2:25" ht="15" customHeight="1" x14ac:dyDescent="0.25">
      <c r="B5" s="20" t="s">
        <v>57</v>
      </c>
      <c r="C5" s="72" t="s">
        <v>492</v>
      </c>
      <c r="D5" s="74" t="s">
        <v>58</v>
      </c>
      <c r="E5" s="72"/>
      <c r="F5" s="72" t="s">
        <v>57</v>
      </c>
      <c r="G5" s="72" t="s">
        <v>492</v>
      </c>
      <c r="H5" s="74" t="s">
        <v>180</v>
      </c>
      <c r="I5" s="73"/>
      <c r="J5" s="75" t="s">
        <v>493</v>
      </c>
      <c r="K5" s="75" t="s">
        <v>496</v>
      </c>
      <c r="L5" s="75"/>
      <c r="M5" s="75" t="s">
        <v>493</v>
      </c>
      <c r="N5" s="75" t="s">
        <v>497</v>
      </c>
      <c r="O5" s="75"/>
      <c r="P5" s="75" t="s">
        <v>493</v>
      </c>
      <c r="Q5" s="75" t="s">
        <v>496</v>
      </c>
      <c r="R5" s="75" t="s">
        <v>497</v>
      </c>
      <c r="S5" s="50" t="s">
        <v>502</v>
      </c>
      <c r="T5" s="75" t="s">
        <v>493</v>
      </c>
      <c r="U5" s="75" t="s">
        <v>496</v>
      </c>
      <c r="V5" s="75" t="s">
        <v>497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484</v>
      </c>
      <c r="D7" s="26">
        <v>92698</v>
      </c>
      <c r="E7" s="26"/>
      <c r="F7" s="23">
        <v>1</v>
      </c>
      <c r="G7" s="26" t="s">
        <v>484</v>
      </c>
      <c r="H7" s="26">
        <v>524</v>
      </c>
      <c r="I7" s="26"/>
      <c r="J7" s="26" t="str">
        <f t="shared" ref="J7" si="0">P7</f>
        <v>the United States</v>
      </c>
      <c r="K7" s="26">
        <f t="shared" ref="K7" si="1">Q7-U7</f>
        <v>92698</v>
      </c>
      <c r="L7" s="26"/>
      <c r="M7" s="26" t="str">
        <f t="shared" ref="M7" si="2">P7</f>
        <v>the United States</v>
      </c>
      <c r="N7" s="26">
        <f t="shared" ref="N7" si="3">R7-V7</f>
        <v>524</v>
      </c>
      <c r="O7" s="26"/>
      <c r="P7" s="26" t="s">
        <v>484</v>
      </c>
      <c r="Q7" s="26">
        <v>9567543</v>
      </c>
      <c r="R7" s="26">
        <v>236997</v>
      </c>
      <c r="S7" s="78" t="str">
        <f>IF(P7&lt;&gt;T7,"no","")</f>
        <v/>
      </c>
      <c r="T7" s="26" t="s">
        <v>484</v>
      </c>
      <c r="U7" s="26">
        <v>9474845</v>
      </c>
      <c r="V7" s="26">
        <v>236473</v>
      </c>
    </row>
    <row r="8" spans="2:25" ht="15" customHeight="1" x14ac:dyDescent="0.25">
      <c r="B8" s="23">
        <f t="shared" ref="B8:B71" si="4">B7+1</f>
        <v>2</v>
      </c>
      <c r="C8" s="26" t="s">
        <v>275</v>
      </c>
      <c r="D8" s="26">
        <v>52518</v>
      </c>
      <c r="E8" s="26"/>
      <c r="F8" s="23">
        <v>2</v>
      </c>
      <c r="G8" s="26" t="s">
        <v>279</v>
      </c>
      <c r="H8" s="26">
        <v>497</v>
      </c>
      <c r="I8" s="26"/>
      <c r="J8" s="26" t="str">
        <f t="shared" ref="J8:J71" si="5">P8</f>
        <v xml:space="preserve">Afghanistan </v>
      </c>
      <c r="K8" s="26">
        <f t="shared" ref="K8:K71" si="6">Q8-U8</f>
        <v>95</v>
      </c>
      <c r="L8" s="26"/>
      <c r="M8" s="26" t="str">
        <f t="shared" ref="M8:M71" si="7">P8</f>
        <v xml:space="preserve">Afghanistan </v>
      </c>
      <c r="N8" s="26">
        <f t="shared" ref="N8:N71" si="8">R8-V8</f>
        <v>3</v>
      </c>
      <c r="O8" s="26"/>
      <c r="P8" s="25" t="s">
        <v>318</v>
      </c>
      <c r="Q8" s="26">
        <v>41728</v>
      </c>
      <c r="R8" s="26">
        <v>1544</v>
      </c>
      <c r="S8" s="78" t="str">
        <f t="shared" ref="S8:S71" si="9">IF(P8&lt;&gt;T8,"no","")</f>
        <v/>
      </c>
      <c r="T8" s="25" t="s">
        <v>318</v>
      </c>
      <c r="U8" s="26">
        <v>41633</v>
      </c>
      <c r="V8" s="26">
        <v>1541</v>
      </c>
    </row>
    <row r="9" spans="2:25" ht="15" customHeight="1" x14ac:dyDescent="0.25">
      <c r="B9" s="23">
        <f t="shared" si="4"/>
        <v>3</v>
      </c>
      <c r="C9" s="26" t="s">
        <v>272</v>
      </c>
      <c r="D9" s="26">
        <v>48570</v>
      </c>
      <c r="E9" s="26"/>
      <c r="F9" s="23">
        <v>3</v>
      </c>
      <c r="G9" s="26" t="s">
        <v>316</v>
      </c>
      <c r="H9" s="26">
        <v>483</v>
      </c>
      <c r="I9" s="26"/>
      <c r="J9" s="26" t="str">
        <f t="shared" si="5"/>
        <v xml:space="preserve">Albania </v>
      </c>
      <c r="K9" s="26">
        <f t="shared" si="6"/>
        <v>321</v>
      </c>
      <c r="L9" s="26"/>
      <c r="M9" s="26" t="str">
        <f t="shared" si="7"/>
        <v xml:space="preserve">Albania </v>
      </c>
      <c r="N9" s="26">
        <f t="shared" si="8"/>
        <v>9</v>
      </c>
      <c r="O9" s="26"/>
      <c r="P9" s="26" t="s">
        <v>374</v>
      </c>
      <c r="Q9" s="26">
        <v>21523</v>
      </c>
      <c r="R9" s="26">
        <v>527</v>
      </c>
      <c r="S9" s="78" t="str">
        <f t="shared" si="9"/>
        <v/>
      </c>
      <c r="T9" s="26" t="s">
        <v>374</v>
      </c>
      <c r="U9" s="26">
        <v>21202</v>
      </c>
      <c r="V9" s="26">
        <v>518</v>
      </c>
    </row>
    <row r="10" spans="2:25" ht="15" customHeight="1" x14ac:dyDescent="0.25">
      <c r="B10" s="23">
        <f t="shared" si="4"/>
        <v>4</v>
      </c>
      <c r="C10" s="26" t="s">
        <v>279</v>
      </c>
      <c r="D10" s="26">
        <v>38301</v>
      </c>
      <c r="E10" s="26"/>
      <c r="F10" s="23">
        <v>4</v>
      </c>
      <c r="G10" s="26" t="s">
        <v>278</v>
      </c>
      <c r="H10" s="26">
        <v>440</v>
      </c>
      <c r="I10" s="26"/>
      <c r="J10" s="26" t="str">
        <f t="shared" si="5"/>
        <v xml:space="preserve">Algeria </v>
      </c>
      <c r="K10" s="26">
        <f t="shared" si="6"/>
        <v>302</v>
      </c>
      <c r="L10" s="26"/>
      <c r="M10" s="26" t="str">
        <f t="shared" si="7"/>
        <v xml:space="preserve">Algeria </v>
      </c>
      <c r="N10" s="26">
        <f t="shared" si="8"/>
        <v>7</v>
      </c>
      <c r="O10" s="26"/>
      <c r="P10" s="26" t="s">
        <v>321</v>
      </c>
      <c r="Q10" s="26">
        <v>58574</v>
      </c>
      <c r="R10" s="26">
        <v>1980</v>
      </c>
      <c r="S10" s="78" t="str">
        <f t="shared" si="9"/>
        <v/>
      </c>
      <c r="T10" s="26" t="s">
        <v>321</v>
      </c>
      <c r="U10" s="26">
        <v>58272</v>
      </c>
      <c r="V10" s="26">
        <v>1973</v>
      </c>
    </row>
    <row r="11" spans="2:25" ht="15" customHeight="1" x14ac:dyDescent="0.25">
      <c r="B11" s="23">
        <f t="shared" si="4"/>
        <v>5</v>
      </c>
      <c r="C11" s="26" t="s">
        <v>274</v>
      </c>
      <c r="D11" s="26">
        <v>22253</v>
      </c>
      <c r="E11" s="26"/>
      <c r="F11" s="23">
        <v>5</v>
      </c>
      <c r="G11" s="26" t="s">
        <v>275</v>
      </c>
      <c r="H11" s="26">
        <v>416</v>
      </c>
      <c r="I11" s="26"/>
      <c r="J11" s="26" t="str">
        <f t="shared" si="5"/>
        <v xml:space="preserve">Andorra </v>
      </c>
      <c r="K11" s="26">
        <f t="shared" si="6"/>
        <v>63</v>
      </c>
      <c r="L11" s="26"/>
      <c r="M11" s="26" t="str">
        <f t="shared" si="7"/>
        <v xml:space="preserve">Andorra </v>
      </c>
      <c r="N11" s="26">
        <f t="shared" si="8"/>
        <v>0</v>
      </c>
      <c r="O11" s="26"/>
      <c r="P11" s="25" t="s">
        <v>384</v>
      </c>
      <c r="Q11" s="26">
        <v>4888</v>
      </c>
      <c r="R11" s="26">
        <v>75</v>
      </c>
      <c r="S11" s="78" t="str">
        <f t="shared" si="9"/>
        <v/>
      </c>
      <c r="T11" s="25" t="s">
        <v>384</v>
      </c>
      <c r="U11" s="26">
        <v>4825</v>
      </c>
      <c r="V11" s="26">
        <v>75</v>
      </c>
    </row>
    <row r="12" spans="2:25" ht="15" customHeight="1" x14ac:dyDescent="0.25">
      <c r="B12" s="23">
        <f t="shared" si="4"/>
        <v>6</v>
      </c>
      <c r="C12" s="26" t="s">
        <v>293</v>
      </c>
      <c r="D12" s="26">
        <v>21926</v>
      </c>
      <c r="E12" s="26"/>
      <c r="F12" s="23">
        <v>6</v>
      </c>
      <c r="G12" s="26" t="s">
        <v>272</v>
      </c>
      <c r="H12" s="26">
        <v>379</v>
      </c>
      <c r="I12" s="26"/>
      <c r="J12" s="26" t="str">
        <f t="shared" si="5"/>
        <v xml:space="preserve">Angola </v>
      </c>
      <c r="K12" s="26">
        <f t="shared" si="6"/>
        <v>193</v>
      </c>
      <c r="L12" s="26"/>
      <c r="M12" s="26" t="str">
        <f t="shared" si="7"/>
        <v xml:space="preserve">Angola </v>
      </c>
      <c r="N12" s="26">
        <f t="shared" si="8"/>
        <v>3</v>
      </c>
      <c r="O12" s="26"/>
      <c r="P12" s="25" t="s">
        <v>443</v>
      </c>
      <c r="Q12" s="26">
        <v>11228</v>
      </c>
      <c r="R12" s="26">
        <v>289</v>
      </c>
      <c r="S12" s="78" t="str">
        <f t="shared" si="9"/>
        <v/>
      </c>
      <c r="T12" s="25" t="s">
        <v>443</v>
      </c>
      <c r="U12" s="26">
        <v>11035</v>
      </c>
      <c r="V12" s="26">
        <v>286</v>
      </c>
    </row>
    <row r="13" spans="2:25" ht="15" customHeight="1" x14ac:dyDescent="0.25">
      <c r="B13" s="23">
        <f t="shared" si="4"/>
        <v>7</v>
      </c>
      <c r="C13" s="26" t="s">
        <v>273</v>
      </c>
      <c r="D13" s="26">
        <v>18950</v>
      </c>
      <c r="E13" s="26"/>
      <c r="F13" s="23">
        <v>7</v>
      </c>
      <c r="G13" s="26" t="s">
        <v>270</v>
      </c>
      <c r="H13" s="26">
        <v>355</v>
      </c>
      <c r="I13" s="26"/>
      <c r="J13" s="26" t="str">
        <f t="shared" si="5"/>
        <v xml:space="preserve">Anguilla </v>
      </c>
      <c r="K13" s="26">
        <f t="shared" si="6"/>
        <v>0</v>
      </c>
      <c r="L13" s="26"/>
      <c r="M13" s="26" t="str">
        <f t="shared" si="7"/>
        <v xml:space="preserve">Anguilla </v>
      </c>
      <c r="N13" s="26">
        <f t="shared" si="8"/>
        <v>0</v>
      </c>
      <c r="O13" s="26"/>
      <c r="P13" s="25" t="s">
        <v>480</v>
      </c>
      <c r="Q13" s="26">
        <v>3</v>
      </c>
      <c r="R13" s="26"/>
      <c r="S13" s="78" t="str">
        <f t="shared" si="9"/>
        <v/>
      </c>
      <c r="T13" s="25" t="s">
        <v>480</v>
      </c>
      <c r="U13" s="26">
        <v>3</v>
      </c>
      <c r="V13" s="26"/>
    </row>
    <row r="14" spans="2:25" ht="15" customHeight="1" x14ac:dyDescent="0.25">
      <c r="B14" s="23">
        <f t="shared" si="4"/>
        <v>8</v>
      </c>
      <c r="C14" s="26" t="s">
        <v>270</v>
      </c>
      <c r="D14" s="26">
        <v>18648</v>
      </c>
      <c r="E14" s="26"/>
      <c r="F14" s="23">
        <v>8</v>
      </c>
      <c r="G14" s="26" t="s">
        <v>274</v>
      </c>
      <c r="H14" s="26">
        <v>233</v>
      </c>
      <c r="I14" s="26"/>
      <c r="J14" s="26" t="str">
        <f t="shared" si="5"/>
        <v xml:space="preserve">Antigua and Barbuda </v>
      </c>
      <c r="K14" s="26">
        <f t="shared" si="6"/>
        <v>0</v>
      </c>
      <c r="L14" s="26"/>
      <c r="M14" s="26" t="str">
        <f t="shared" si="7"/>
        <v xml:space="preserve">Antigua and Barbuda </v>
      </c>
      <c r="N14" s="26">
        <f t="shared" si="8"/>
        <v>0</v>
      </c>
      <c r="O14" s="26"/>
      <c r="P14" s="25" t="s">
        <v>452</v>
      </c>
      <c r="Q14" s="26">
        <v>128</v>
      </c>
      <c r="R14" s="26">
        <v>3</v>
      </c>
      <c r="S14" s="78" t="str">
        <f t="shared" si="9"/>
        <v/>
      </c>
      <c r="T14" s="25" t="s">
        <v>452</v>
      </c>
      <c r="U14" s="26">
        <v>128</v>
      </c>
      <c r="V14" s="26">
        <v>3</v>
      </c>
    </row>
    <row r="15" spans="2:25" ht="15" customHeight="1" x14ac:dyDescent="0.25">
      <c r="B15" s="23">
        <f t="shared" si="4"/>
        <v>9</v>
      </c>
      <c r="C15" s="26" t="s">
        <v>276</v>
      </c>
      <c r="D15" s="26">
        <v>16240</v>
      </c>
      <c r="E15" s="26"/>
      <c r="F15" s="23">
        <v>9</v>
      </c>
      <c r="G15" s="26" t="s">
        <v>317</v>
      </c>
      <c r="H15" s="26">
        <v>225</v>
      </c>
      <c r="I15" s="26"/>
      <c r="J15" s="26" t="str">
        <f t="shared" si="5"/>
        <v xml:space="preserve">Argentina </v>
      </c>
      <c r="K15" s="26">
        <f t="shared" si="6"/>
        <v>9598</v>
      </c>
      <c r="L15" s="26"/>
      <c r="M15" s="26" t="str">
        <f t="shared" si="7"/>
        <v xml:space="preserve">Argentina </v>
      </c>
      <c r="N15" s="26">
        <f t="shared" si="8"/>
        <v>483</v>
      </c>
      <c r="O15" s="26"/>
      <c r="P15" s="25" t="s">
        <v>316</v>
      </c>
      <c r="Q15" s="26">
        <v>1183131</v>
      </c>
      <c r="R15" s="26">
        <v>31623</v>
      </c>
      <c r="S15" s="78" t="str">
        <f t="shared" si="9"/>
        <v/>
      </c>
      <c r="T15" s="25" t="s">
        <v>316</v>
      </c>
      <c r="U15" s="26">
        <v>1173533</v>
      </c>
      <c r="V15" s="26">
        <v>31140</v>
      </c>
    </row>
    <row r="16" spans="2:25" ht="15" customHeight="1" x14ac:dyDescent="0.25">
      <c r="B16" s="23">
        <f t="shared" si="4"/>
        <v>10</v>
      </c>
      <c r="C16" s="26" t="s">
        <v>301</v>
      </c>
      <c r="D16" s="26">
        <v>15578</v>
      </c>
      <c r="E16" s="26"/>
      <c r="F16" s="23">
        <v>10</v>
      </c>
      <c r="G16" s="26" t="s">
        <v>284</v>
      </c>
      <c r="H16" s="26">
        <v>205</v>
      </c>
      <c r="I16" s="26"/>
      <c r="J16" s="26" t="str">
        <f t="shared" si="5"/>
        <v xml:space="preserve">Armenia </v>
      </c>
      <c r="K16" s="26">
        <f t="shared" si="6"/>
        <v>1328</v>
      </c>
      <c r="L16" s="26"/>
      <c r="M16" s="26" t="str">
        <f t="shared" si="7"/>
        <v xml:space="preserve">Armenia </v>
      </c>
      <c r="N16" s="26">
        <f t="shared" si="8"/>
        <v>22</v>
      </c>
      <c r="O16" s="26"/>
      <c r="P16" s="25" t="s">
        <v>331</v>
      </c>
      <c r="Q16" s="26">
        <v>94776</v>
      </c>
      <c r="R16" s="26">
        <v>1413</v>
      </c>
      <c r="S16" s="78" t="str">
        <f t="shared" si="9"/>
        <v/>
      </c>
      <c r="T16" s="25" t="s">
        <v>331</v>
      </c>
      <c r="U16" s="26">
        <v>93448</v>
      </c>
      <c r="V16" s="26">
        <v>1391</v>
      </c>
    </row>
    <row r="17" spans="2:22" ht="15" customHeight="1" x14ac:dyDescent="0.25">
      <c r="B17" s="23">
        <f t="shared" si="4"/>
        <v>11</v>
      </c>
      <c r="C17" s="26" t="s">
        <v>304</v>
      </c>
      <c r="D17" s="26">
        <v>9935</v>
      </c>
      <c r="E17" s="26"/>
      <c r="F17" s="23">
        <v>11</v>
      </c>
      <c r="G17" s="26" t="s">
        <v>271</v>
      </c>
      <c r="H17" s="26">
        <v>168</v>
      </c>
      <c r="I17" s="26"/>
      <c r="J17" s="26" t="str">
        <f t="shared" si="5"/>
        <v xml:space="preserve">Aruba </v>
      </c>
      <c r="K17" s="26">
        <f t="shared" si="6"/>
        <v>5</v>
      </c>
      <c r="L17" s="26"/>
      <c r="M17" s="26" t="str">
        <f t="shared" si="7"/>
        <v xml:space="preserve">Aruba </v>
      </c>
      <c r="N17" s="26">
        <f t="shared" si="8"/>
        <v>0</v>
      </c>
      <c r="O17" s="26"/>
      <c r="P17" s="25" t="s">
        <v>434</v>
      </c>
      <c r="Q17" s="26">
        <v>4524</v>
      </c>
      <c r="R17" s="26">
        <v>38</v>
      </c>
      <c r="S17" s="78" t="str">
        <f t="shared" si="9"/>
        <v/>
      </c>
      <c r="T17" s="25" t="s">
        <v>434</v>
      </c>
      <c r="U17" s="26">
        <v>4519</v>
      </c>
      <c r="V17" s="26">
        <v>38</v>
      </c>
    </row>
    <row r="18" spans="2:22" ht="15" customHeight="1" x14ac:dyDescent="0.25">
      <c r="B18" s="23">
        <f t="shared" si="4"/>
        <v>12</v>
      </c>
      <c r="C18" s="26" t="s">
        <v>316</v>
      </c>
      <c r="D18" s="26">
        <v>9598</v>
      </c>
      <c r="E18" s="26"/>
      <c r="F18" s="23">
        <v>12</v>
      </c>
      <c r="G18" s="26" t="s">
        <v>300</v>
      </c>
      <c r="H18" s="26">
        <v>157</v>
      </c>
      <c r="I18" s="26"/>
      <c r="J18" s="26" t="str">
        <f t="shared" si="5"/>
        <v xml:space="preserve">Australia </v>
      </c>
      <c r="K18" s="26">
        <f t="shared" si="6"/>
        <v>7</v>
      </c>
      <c r="L18" s="26"/>
      <c r="M18" s="26" t="str">
        <f t="shared" si="7"/>
        <v xml:space="preserve">Australia </v>
      </c>
      <c r="N18" s="26">
        <f t="shared" si="8"/>
        <v>0</v>
      </c>
      <c r="O18" s="26"/>
      <c r="P18" s="26" t="s">
        <v>324</v>
      </c>
      <c r="Q18" s="26">
        <v>27608</v>
      </c>
      <c r="R18" s="26">
        <v>907</v>
      </c>
      <c r="S18" s="78" t="str">
        <f t="shared" si="9"/>
        <v/>
      </c>
      <c r="T18" s="26" t="s">
        <v>324</v>
      </c>
      <c r="U18" s="26">
        <v>27601</v>
      </c>
      <c r="V18" s="26">
        <v>907</v>
      </c>
    </row>
    <row r="19" spans="2:22" ht="15" customHeight="1" x14ac:dyDescent="0.25">
      <c r="B19" s="23">
        <f t="shared" si="4"/>
        <v>13</v>
      </c>
      <c r="C19" s="26" t="s">
        <v>317</v>
      </c>
      <c r="D19" s="26">
        <v>9252</v>
      </c>
      <c r="E19" s="26"/>
      <c r="F19" s="23">
        <v>13</v>
      </c>
      <c r="G19" s="26" t="s">
        <v>304</v>
      </c>
      <c r="H19" s="26">
        <v>155</v>
      </c>
      <c r="I19" s="26"/>
      <c r="J19" s="26" t="str">
        <f t="shared" si="5"/>
        <v xml:space="preserve">Austria </v>
      </c>
      <c r="K19" s="26">
        <f t="shared" si="6"/>
        <v>4135</v>
      </c>
      <c r="L19" s="26"/>
      <c r="M19" s="26" t="str">
        <f t="shared" si="7"/>
        <v xml:space="preserve">Austria </v>
      </c>
      <c r="N19" s="26">
        <f t="shared" si="8"/>
        <v>29</v>
      </c>
      <c r="O19" s="26"/>
      <c r="P19" s="25" t="s">
        <v>308</v>
      </c>
      <c r="Q19" s="26">
        <v>114016</v>
      </c>
      <c r="R19" s="26">
        <v>1159</v>
      </c>
      <c r="S19" s="78" t="str">
        <f t="shared" si="9"/>
        <v/>
      </c>
      <c r="T19" s="25" t="s">
        <v>308</v>
      </c>
      <c r="U19" s="26">
        <v>109881</v>
      </c>
      <c r="V19" s="26">
        <v>1130</v>
      </c>
    </row>
    <row r="20" spans="2:22" ht="15" customHeight="1" x14ac:dyDescent="0.25">
      <c r="B20" s="23">
        <f t="shared" si="4"/>
        <v>14</v>
      </c>
      <c r="C20" s="26" t="s">
        <v>300</v>
      </c>
      <c r="D20" s="26">
        <v>8899</v>
      </c>
      <c r="E20" s="26"/>
      <c r="F20" s="23">
        <v>14</v>
      </c>
      <c r="G20" s="26" t="s">
        <v>273</v>
      </c>
      <c r="H20" s="26">
        <v>136</v>
      </c>
      <c r="I20" s="26"/>
      <c r="J20" s="26" t="str">
        <f t="shared" si="5"/>
        <v xml:space="preserve">Azerbaijan </v>
      </c>
      <c r="K20" s="26">
        <f t="shared" si="6"/>
        <v>596</v>
      </c>
      <c r="L20" s="26"/>
      <c r="M20" s="26" t="str">
        <f t="shared" si="7"/>
        <v xml:space="preserve">Azerbaijan </v>
      </c>
      <c r="N20" s="26">
        <f t="shared" si="8"/>
        <v>13</v>
      </c>
      <c r="O20" s="26"/>
      <c r="P20" s="25" t="s">
        <v>336</v>
      </c>
      <c r="Q20" s="26">
        <v>57040</v>
      </c>
      <c r="R20" s="26">
        <v>753</v>
      </c>
      <c r="S20" s="78" t="str">
        <f t="shared" si="9"/>
        <v/>
      </c>
      <c r="T20" s="25" t="s">
        <v>336</v>
      </c>
      <c r="U20" s="26">
        <v>56444</v>
      </c>
      <c r="V20" s="26">
        <v>740</v>
      </c>
    </row>
    <row r="21" spans="2:22" ht="15" customHeight="1" x14ac:dyDescent="0.25">
      <c r="B21" s="23">
        <f t="shared" si="4"/>
        <v>15</v>
      </c>
      <c r="C21" s="26" t="s">
        <v>271</v>
      </c>
      <c r="D21" s="26">
        <v>8501</v>
      </c>
      <c r="E21" s="26"/>
      <c r="F21" s="23">
        <v>15</v>
      </c>
      <c r="G21" s="26" t="s">
        <v>286</v>
      </c>
      <c r="H21" s="26">
        <v>121</v>
      </c>
      <c r="I21" s="26"/>
      <c r="J21" s="26" t="str">
        <f t="shared" si="5"/>
        <v xml:space="preserve">Bahamas </v>
      </c>
      <c r="K21" s="26">
        <f t="shared" si="6"/>
        <v>21</v>
      </c>
      <c r="L21" s="26"/>
      <c r="M21" s="26" t="str">
        <f t="shared" si="7"/>
        <v xml:space="preserve">Bahamas </v>
      </c>
      <c r="N21" s="26">
        <f t="shared" si="8"/>
        <v>2</v>
      </c>
      <c r="O21" s="26"/>
      <c r="P21" s="25" t="s">
        <v>435</v>
      </c>
      <c r="Q21" s="26">
        <v>6735</v>
      </c>
      <c r="R21" s="26">
        <v>146</v>
      </c>
      <c r="S21" s="78" t="str">
        <f t="shared" si="9"/>
        <v/>
      </c>
      <c r="T21" s="25" t="s">
        <v>435</v>
      </c>
      <c r="U21" s="26">
        <v>6714</v>
      </c>
      <c r="V21" s="26">
        <v>144</v>
      </c>
    </row>
    <row r="22" spans="2:22" ht="15" customHeight="1" x14ac:dyDescent="0.25">
      <c r="B22" s="23">
        <f t="shared" si="4"/>
        <v>16</v>
      </c>
      <c r="C22" s="26" t="s">
        <v>278</v>
      </c>
      <c r="D22" s="26">
        <v>8289</v>
      </c>
      <c r="E22" s="26"/>
      <c r="F22" s="23">
        <v>16</v>
      </c>
      <c r="G22" s="26" t="s">
        <v>276</v>
      </c>
      <c r="H22" s="26">
        <v>112</v>
      </c>
      <c r="I22" s="26"/>
      <c r="J22" s="26" t="str">
        <f t="shared" si="5"/>
        <v xml:space="preserve">Bahrain </v>
      </c>
      <c r="K22" s="26">
        <f t="shared" si="6"/>
        <v>210</v>
      </c>
      <c r="L22" s="26"/>
      <c r="M22" s="26" t="str">
        <f t="shared" si="7"/>
        <v xml:space="preserve">Bahrain </v>
      </c>
      <c r="N22" s="26">
        <f t="shared" si="8"/>
        <v>2</v>
      </c>
      <c r="O22" s="26"/>
      <c r="P22" s="25" t="s">
        <v>320</v>
      </c>
      <c r="Q22" s="26">
        <v>82133</v>
      </c>
      <c r="R22" s="26">
        <v>323</v>
      </c>
      <c r="S22" s="78" t="str">
        <f t="shared" si="9"/>
        <v/>
      </c>
      <c r="T22" s="25" t="s">
        <v>320</v>
      </c>
      <c r="U22" s="26">
        <v>81923</v>
      </c>
      <c r="V22" s="26">
        <v>321</v>
      </c>
    </row>
    <row r="23" spans="2:22" ht="15" customHeight="1" x14ac:dyDescent="0.25">
      <c r="B23" s="23">
        <f t="shared" si="4"/>
        <v>17</v>
      </c>
      <c r="C23" s="26" t="s">
        <v>288</v>
      </c>
      <c r="D23" s="26">
        <v>8286</v>
      </c>
      <c r="E23" s="26"/>
      <c r="F23" s="23">
        <v>17</v>
      </c>
      <c r="G23" s="26" t="s">
        <v>299</v>
      </c>
      <c r="H23" s="26">
        <v>101</v>
      </c>
      <c r="I23" s="26"/>
      <c r="J23" s="26" t="str">
        <f t="shared" si="5"/>
        <v xml:space="preserve">Bangladesh </v>
      </c>
      <c r="K23" s="26">
        <f t="shared" si="6"/>
        <v>1736</v>
      </c>
      <c r="L23" s="26"/>
      <c r="M23" s="26" t="str">
        <f t="shared" si="7"/>
        <v xml:space="preserve">Bangladesh </v>
      </c>
      <c r="N23" s="26">
        <f t="shared" si="8"/>
        <v>25</v>
      </c>
      <c r="O23" s="26"/>
      <c r="P23" s="25" t="s">
        <v>296</v>
      </c>
      <c r="Q23" s="26">
        <v>410988</v>
      </c>
      <c r="R23" s="26">
        <v>5966</v>
      </c>
      <c r="S23" s="78" t="str">
        <f t="shared" si="9"/>
        <v/>
      </c>
      <c r="T23" s="25" t="s">
        <v>296</v>
      </c>
      <c r="U23" s="26">
        <v>409252</v>
      </c>
      <c r="V23" s="26">
        <v>5941</v>
      </c>
    </row>
    <row r="24" spans="2:22" ht="15" customHeight="1" x14ac:dyDescent="0.25">
      <c r="B24" s="23">
        <f t="shared" si="4"/>
        <v>18</v>
      </c>
      <c r="C24" s="26" t="s">
        <v>286</v>
      </c>
      <c r="D24" s="26">
        <v>6337</v>
      </c>
      <c r="E24" s="26"/>
      <c r="F24" s="23">
        <v>18</v>
      </c>
      <c r="G24" s="26" t="s">
        <v>301</v>
      </c>
      <c r="H24" s="26">
        <v>92</v>
      </c>
      <c r="I24" s="26"/>
      <c r="J24" s="26" t="str">
        <f t="shared" si="5"/>
        <v xml:space="preserve">Barbados </v>
      </c>
      <c r="K24" s="26">
        <f t="shared" si="6"/>
        <v>1</v>
      </c>
      <c r="L24" s="26"/>
      <c r="M24" s="26" t="str">
        <f t="shared" si="7"/>
        <v xml:space="preserve">Barbados </v>
      </c>
      <c r="N24" s="26">
        <f t="shared" si="8"/>
        <v>0</v>
      </c>
      <c r="O24" s="26"/>
      <c r="P24" s="25" t="s">
        <v>437</v>
      </c>
      <c r="Q24" s="26">
        <v>238</v>
      </c>
      <c r="R24" s="26">
        <v>7</v>
      </c>
      <c r="S24" s="78" t="str">
        <f t="shared" si="9"/>
        <v/>
      </c>
      <c r="T24" s="25" t="s">
        <v>437</v>
      </c>
      <c r="U24" s="26">
        <v>237</v>
      </c>
      <c r="V24" s="26">
        <v>7</v>
      </c>
    </row>
    <row r="25" spans="2:22" ht="15" customHeight="1" x14ac:dyDescent="0.25">
      <c r="B25" s="23">
        <f t="shared" si="4"/>
        <v>19</v>
      </c>
      <c r="C25" s="26" t="s">
        <v>388</v>
      </c>
      <c r="D25" s="26">
        <v>5877</v>
      </c>
      <c r="E25" s="26"/>
      <c r="F25" s="23">
        <v>19</v>
      </c>
      <c r="G25" s="26" t="s">
        <v>305</v>
      </c>
      <c r="H25" s="26">
        <v>86</v>
      </c>
      <c r="I25" s="26"/>
      <c r="J25" s="26" t="str">
        <f t="shared" si="5"/>
        <v xml:space="preserve">Belarus </v>
      </c>
      <c r="K25" s="26">
        <f t="shared" si="6"/>
        <v>941</v>
      </c>
      <c r="L25" s="26"/>
      <c r="M25" s="26" t="str">
        <f t="shared" si="7"/>
        <v xml:space="preserve">Belarus </v>
      </c>
      <c r="N25" s="26">
        <f t="shared" si="8"/>
        <v>4</v>
      </c>
      <c r="O25" s="26"/>
      <c r="P25" s="25" t="s">
        <v>291</v>
      </c>
      <c r="Q25" s="26">
        <v>100400</v>
      </c>
      <c r="R25" s="26">
        <v>989</v>
      </c>
      <c r="S25" s="78" t="str">
        <f t="shared" si="9"/>
        <v/>
      </c>
      <c r="T25" s="25" t="s">
        <v>291</v>
      </c>
      <c r="U25" s="26">
        <v>99459</v>
      </c>
      <c r="V25" s="26">
        <v>985</v>
      </c>
    </row>
    <row r="26" spans="2:22" ht="15" customHeight="1" x14ac:dyDescent="0.25">
      <c r="B26" s="23">
        <f t="shared" si="4"/>
        <v>20</v>
      </c>
      <c r="C26" s="26" t="s">
        <v>308</v>
      </c>
      <c r="D26" s="26">
        <v>4135</v>
      </c>
      <c r="E26" s="26"/>
      <c r="F26" s="23">
        <v>20</v>
      </c>
      <c r="G26" s="26" t="s">
        <v>293</v>
      </c>
      <c r="H26" s="26">
        <v>78</v>
      </c>
      <c r="I26" s="26"/>
      <c r="J26" s="26" t="str">
        <f t="shared" si="5"/>
        <v xml:space="preserve">Belgium </v>
      </c>
      <c r="K26" s="26">
        <f t="shared" si="6"/>
        <v>6337</v>
      </c>
      <c r="L26" s="26"/>
      <c r="M26" s="26" t="str">
        <f t="shared" si="7"/>
        <v xml:space="preserve">Belgium </v>
      </c>
      <c r="N26" s="26">
        <f t="shared" si="8"/>
        <v>121</v>
      </c>
      <c r="O26" s="26"/>
      <c r="P26" s="25" t="s">
        <v>286</v>
      </c>
      <c r="Q26" s="26">
        <v>447355</v>
      </c>
      <c r="R26" s="26">
        <v>11858</v>
      </c>
      <c r="S26" s="78" t="str">
        <f t="shared" si="9"/>
        <v/>
      </c>
      <c r="T26" s="25" t="s">
        <v>286</v>
      </c>
      <c r="U26" s="26">
        <v>441018</v>
      </c>
      <c r="V26" s="26">
        <v>11737</v>
      </c>
    </row>
    <row r="27" spans="2:22" ht="15" customHeight="1" x14ac:dyDescent="0.25">
      <c r="B27" s="23">
        <f t="shared" si="4"/>
        <v>21</v>
      </c>
      <c r="C27" s="26" t="s">
        <v>305</v>
      </c>
      <c r="D27" s="26">
        <v>4041</v>
      </c>
      <c r="E27" s="26"/>
      <c r="F27" s="23">
        <v>21</v>
      </c>
      <c r="G27" s="26" t="s">
        <v>277</v>
      </c>
      <c r="H27" s="26">
        <v>76</v>
      </c>
      <c r="I27" s="26"/>
      <c r="J27" s="26" t="str">
        <f t="shared" si="5"/>
        <v xml:space="preserve">Belize </v>
      </c>
      <c r="K27" s="26">
        <f t="shared" si="6"/>
        <v>47</v>
      </c>
      <c r="L27" s="26"/>
      <c r="M27" s="26" t="str">
        <f t="shared" si="7"/>
        <v xml:space="preserve">Belize </v>
      </c>
      <c r="N27" s="26">
        <f t="shared" si="8"/>
        <v>0</v>
      </c>
      <c r="O27" s="26"/>
      <c r="P27" s="25" t="s">
        <v>458</v>
      </c>
      <c r="Q27" s="26">
        <v>3624</v>
      </c>
      <c r="R27" s="26">
        <v>59</v>
      </c>
      <c r="S27" s="78" t="str">
        <f t="shared" si="9"/>
        <v/>
      </c>
      <c r="T27" s="25" t="s">
        <v>458</v>
      </c>
      <c r="U27" s="26">
        <v>3577</v>
      </c>
      <c r="V27" s="26">
        <v>59</v>
      </c>
    </row>
    <row r="28" spans="2:22" ht="15" customHeight="1" x14ac:dyDescent="0.25">
      <c r="B28" s="23">
        <f t="shared" si="4"/>
        <v>22</v>
      </c>
      <c r="C28" s="26" t="s">
        <v>284</v>
      </c>
      <c r="D28" s="26">
        <v>3763</v>
      </c>
      <c r="E28" s="26"/>
      <c r="F28" s="23">
        <v>22</v>
      </c>
      <c r="G28" s="26" t="s">
        <v>323</v>
      </c>
      <c r="H28" s="26">
        <v>64</v>
      </c>
      <c r="I28" s="26"/>
      <c r="J28" s="26" t="str">
        <f t="shared" si="5"/>
        <v xml:space="preserve">Benin </v>
      </c>
      <c r="K28" s="26">
        <f t="shared" si="6"/>
        <v>0</v>
      </c>
      <c r="L28" s="26"/>
      <c r="M28" s="26" t="str">
        <f t="shared" si="7"/>
        <v xml:space="preserve">Benin </v>
      </c>
      <c r="N28" s="26">
        <f t="shared" si="8"/>
        <v>0</v>
      </c>
      <c r="O28" s="26"/>
      <c r="P28" s="25" t="s">
        <v>428</v>
      </c>
      <c r="Q28" s="26">
        <v>2683</v>
      </c>
      <c r="R28" s="26">
        <v>41</v>
      </c>
      <c r="S28" s="78" t="str">
        <f t="shared" si="9"/>
        <v/>
      </c>
      <c r="T28" s="25" t="s">
        <v>428</v>
      </c>
      <c r="U28" s="26">
        <v>2683</v>
      </c>
      <c r="V28" s="26">
        <v>41</v>
      </c>
    </row>
    <row r="29" spans="2:22" ht="15" customHeight="1" x14ac:dyDescent="0.25">
      <c r="B29" s="23">
        <f t="shared" si="4"/>
        <v>23</v>
      </c>
      <c r="C29" s="26" t="s">
        <v>282</v>
      </c>
      <c r="D29" s="26">
        <v>3422</v>
      </c>
      <c r="E29" s="26"/>
      <c r="F29" s="23">
        <v>23</v>
      </c>
      <c r="G29" s="26" t="s">
        <v>280</v>
      </c>
      <c r="H29" s="26">
        <v>56</v>
      </c>
      <c r="I29" s="26"/>
      <c r="J29" s="26" t="str">
        <f t="shared" si="5"/>
        <v xml:space="preserve">Bermuda </v>
      </c>
      <c r="K29" s="26">
        <f t="shared" si="6"/>
        <v>7</v>
      </c>
      <c r="L29" s="26"/>
      <c r="M29" s="26" t="str">
        <f t="shared" si="7"/>
        <v xml:space="preserve">Bermuda </v>
      </c>
      <c r="N29" s="26">
        <f t="shared" si="8"/>
        <v>0</v>
      </c>
      <c r="O29" s="26"/>
      <c r="P29" s="26" t="s">
        <v>430</v>
      </c>
      <c r="Q29" s="26">
        <v>206</v>
      </c>
      <c r="R29" s="26">
        <v>9</v>
      </c>
      <c r="S29" s="78" t="str">
        <f t="shared" si="9"/>
        <v/>
      </c>
      <c r="T29" s="26" t="s">
        <v>430</v>
      </c>
      <c r="U29" s="26">
        <v>199</v>
      </c>
      <c r="V29" s="26">
        <v>9</v>
      </c>
    </row>
    <row r="30" spans="2:22" ht="15" customHeight="1" x14ac:dyDescent="0.25">
      <c r="B30" s="23">
        <f t="shared" si="4"/>
        <v>24</v>
      </c>
      <c r="C30" s="26" t="s">
        <v>335</v>
      </c>
      <c r="D30" s="26">
        <v>3413</v>
      </c>
      <c r="E30" s="26"/>
      <c r="F30" s="23">
        <v>24</v>
      </c>
      <c r="G30" s="26" t="s">
        <v>285</v>
      </c>
      <c r="H30" s="26">
        <v>55</v>
      </c>
      <c r="I30" s="26"/>
      <c r="J30" s="26" t="str">
        <f t="shared" si="5"/>
        <v xml:space="preserve">Bhutan </v>
      </c>
      <c r="K30" s="26">
        <f t="shared" si="6"/>
        <v>2</v>
      </c>
      <c r="L30" s="26"/>
      <c r="M30" s="26" t="str">
        <f t="shared" si="7"/>
        <v xml:space="preserve">Bhutan </v>
      </c>
      <c r="N30" s="26">
        <f t="shared" si="8"/>
        <v>0</v>
      </c>
      <c r="O30" s="26"/>
      <c r="P30" s="25" t="s">
        <v>456</v>
      </c>
      <c r="Q30" s="26">
        <v>356</v>
      </c>
      <c r="R30" s="26"/>
      <c r="S30" s="78" t="str">
        <f t="shared" si="9"/>
        <v/>
      </c>
      <c r="T30" s="25" t="s">
        <v>456</v>
      </c>
      <c r="U30" s="26">
        <v>354</v>
      </c>
      <c r="V30" s="26"/>
    </row>
    <row r="31" spans="2:22" ht="15" customHeight="1" x14ac:dyDescent="0.25">
      <c r="B31" s="23">
        <f t="shared" si="4"/>
        <v>25</v>
      </c>
      <c r="C31" s="26" t="s">
        <v>396</v>
      </c>
      <c r="D31" s="26">
        <v>2933</v>
      </c>
      <c r="E31" s="26"/>
      <c r="F31" s="23">
        <v>25</v>
      </c>
      <c r="G31" s="26" t="s">
        <v>302</v>
      </c>
      <c r="H31" s="26">
        <v>54</v>
      </c>
      <c r="I31" s="26"/>
      <c r="J31" s="26" t="str">
        <f t="shared" si="5"/>
        <v xml:space="preserve">Bolivia </v>
      </c>
      <c r="K31" s="26">
        <f t="shared" si="6"/>
        <v>34</v>
      </c>
      <c r="L31" s="26"/>
      <c r="M31" s="26" t="str">
        <f t="shared" si="7"/>
        <v xml:space="preserve">Bolivia </v>
      </c>
      <c r="N31" s="26">
        <f t="shared" si="8"/>
        <v>10</v>
      </c>
      <c r="O31" s="26"/>
      <c r="P31" s="25" t="s">
        <v>332</v>
      </c>
      <c r="Q31" s="26">
        <v>141867</v>
      </c>
      <c r="R31" s="26">
        <v>8741</v>
      </c>
      <c r="S31" s="78" t="str">
        <f t="shared" si="9"/>
        <v/>
      </c>
      <c r="T31" s="25" t="s">
        <v>332</v>
      </c>
      <c r="U31" s="26">
        <v>141833</v>
      </c>
      <c r="V31" s="26">
        <v>8731</v>
      </c>
    </row>
    <row r="32" spans="2:22" ht="15" customHeight="1" x14ac:dyDescent="0.25">
      <c r="B32" s="23">
        <f t="shared" si="4"/>
        <v>26</v>
      </c>
      <c r="C32" s="26" t="s">
        <v>299</v>
      </c>
      <c r="D32" s="26">
        <v>2618</v>
      </c>
      <c r="E32" s="26"/>
      <c r="F32" s="23">
        <v>26</v>
      </c>
      <c r="G32" s="26" t="s">
        <v>346</v>
      </c>
      <c r="H32" s="26">
        <v>51</v>
      </c>
      <c r="I32" s="26"/>
      <c r="J32" s="26" t="str">
        <f t="shared" si="5"/>
        <v xml:space="preserve">Bosnia and Herzegovina </v>
      </c>
      <c r="K32" s="26">
        <f t="shared" si="6"/>
        <v>764</v>
      </c>
      <c r="L32" s="26"/>
      <c r="M32" s="26" t="str">
        <f t="shared" si="7"/>
        <v xml:space="preserve">Bosnia and Herzegovina </v>
      </c>
      <c r="N32" s="26">
        <f t="shared" si="8"/>
        <v>32</v>
      </c>
      <c r="O32" s="26"/>
      <c r="P32" s="25" t="s">
        <v>347</v>
      </c>
      <c r="Q32" s="26">
        <v>52269</v>
      </c>
      <c r="R32" s="26">
        <v>1280</v>
      </c>
      <c r="S32" s="78" t="str">
        <f t="shared" si="9"/>
        <v/>
      </c>
      <c r="T32" s="25" t="s">
        <v>347</v>
      </c>
      <c r="U32" s="26">
        <v>51505</v>
      </c>
      <c r="V32" s="26">
        <v>1248</v>
      </c>
    </row>
    <row r="33" spans="2:22" ht="15" customHeight="1" x14ac:dyDescent="0.25">
      <c r="B33" s="23">
        <f t="shared" si="4"/>
        <v>27</v>
      </c>
      <c r="C33" s="26" t="s">
        <v>323</v>
      </c>
      <c r="D33" s="26">
        <v>2526</v>
      </c>
      <c r="E33" s="26"/>
      <c r="F33" s="23">
        <v>27</v>
      </c>
      <c r="G33" s="26" t="s">
        <v>335</v>
      </c>
      <c r="H33" s="26">
        <v>51</v>
      </c>
      <c r="I33" s="26"/>
      <c r="J33" s="26" t="str">
        <f t="shared" si="5"/>
        <v xml:space="preserve">Botswana </v>
      </c>
      <c r="K33" s="26">
        <f t="shared" si="6"/>
        <v>0</v>
      </c>
      <c r="L33" s="26"/>
      <c r="M33" s="26" t="str">
        <f t="shared" si="7"/>
        <v xml:space="preserve">Botswana </v>
      </c>
      <c r="N33" s="26">
        <f t="shared" si="8"/>
        <v>0</v>
      </c>
      <c r="O33" s="26"/>
      <c r="P33" s="26" t="s">
        <v>451</v>
      </c>
      <c r="Q33" s="26">
        <v>6642</v>
      </c>
      <c r="R33" s="26">
        <v>24</v>
      </c>
      <c r="S33" s="78" t="str">
        <f t="shared" si="9"/>
        <v/>
      </c>
      <c r="T33" s="26" t="s">
        <v>451</v>
      </c>
      <c r="U33" s="26">
        <v>6642</v>
      </c>
      <c r="V33" s="26">
        <v>24</v>
      </c>
    </row>
    <row r="34" spans="2:22" ht="15" customHeight="1" x14ac:dyDescent="0.25">
      <c r="B34" s="23">
        <f t="shared" si="4"/>
        <v>28</v>
      </c>
      <c r="C34" s="26" t="s">
        <v>294</v>
      </c>
      <c r="D34" s="26">
        <v>2506</v>
      </c>
      <c r="E34" s="26"/>
      <c r="F34" s="23">
        <v>28</v>
      </c>
      <c r="G34" s="26" t="s">
        <v>388</v>
      </c>
      <c r="H34" s="26">
        <v>47</v>
      </c>
      <c r="I34" s="26"/>
      <c r="J34" s="26" t="str">
        <f t="shared" si="5"/>
        <v xml:space="preserve">Brazil </v>
      </c>
      <c r="K34" s="26">
        <f t="shared" si="6"/>
        <v>8501</v>
      </c>
      <c r="L34" s="26"/>
      <c r="M34" s="26" t="str">
        <f t="shared" si="7"/>
        <v xml:space="preserve">Brazil </v>
      </c>
      <c r="N34" s="26">
        <f t="shared" si="8"/>
        <v>168</v>
      </c>
      <c r="O34" s="26"/>
      <c r="P34" s="26" t="s">
        <v>271</v>
      </c>
      <c r="Q34" s="26">
        <v>5554206</v>
      </c>
      <c r="R34" s="26">
        <v>160272</v>
      </c>
      <c r="S34" s="78" t="str">
        <f t="shared" si="9"/>
        <v/>
      </c>
      <c r="T34" s="26" t="s">
        <v>271</v>
      </c>
      <c r="U34" s="26">
        <v>5545705</v>
      </c>
      <c r="V34" s="26">
        <v>160104</v>
      </c>
    </row>
    <row r="35" spans="2:22" ht="15" customHeight="1" x14ac:dyDescent="0.25">
      <c r="B35" s="23">
        <f t="shared" si="4"/>
        <v>29</v>
      </c>
      <c r="C35" s="26" t="s">
        <v>346</v>
      </c>
      <c r="D35" s="26">
        <v>2427</v>
      </c>
      <c r="E35" s="26"/>
      <c r="F35" s="23">
        <v>29</v>
      </c>
      <c r="G35" s="26" t="s">
        <v>294</v>
      </c>
      <c r="H35" s="26">
        <v>46</v>
      </c>
      <c r="I35" s="26"/>
      <c r="J35" s="26" t="str">
        <f t="shared" si="5"/>
        <v xml:space="preserve">British Virgin Islands </v>
      </c>
      <c r="K35" s="26">
        <f t="shared" si="6"/>
        <v>0</v>
      </c>
      <c r="L35" s="26"/>
      <c r="M35" s="26" t="str">
        <f t="shared" si="7"/>
        <v xml:space="preserve">British Virgin Islands </v>
      </c>
      <c r="N35" s="26">
        <f t="shared" si="8"/>
        <v>0</v>
      </c>
      <c r="O35" s="26"/>
      <c r="P35" s="25" t="s">
        <v>475</v>
      </c>
      <c r="Q35" s="26">
        <v>71</v>
      </c>
      <c r="R35" s="26">
        <v>1</v>
      </c>
      <c r="S35" s="78" t="str">
        <f t="shared" si="9"/>
        <v/>
      </c>
      <c r="T35" s="25" t="s">
        <v>475</v>
      </c>
      <c r="U35" s="26">
        <v>71</v>
      </c>
      <c r="V35" s="26">
        <v>1</v>
      </c>
    </row>
    <row r="36" spans="2:22" ht="15" customHeight="1" x14ac:dyDescent="0.25">
      <c r="B36" s="23">
        <f t="shared" si="4"/>
        <v>30</v>
      </c>
      <c r="C36" s="26" t="s">
        <v>277</v>
      </c>
      <c r="D36" s="26">
        <v>2302</v>
      </c>
      <c r="E36" s="26"/>
      <c r="F36" s="23">
        <v>30</v>
      </c>
      <c r="G36" s="26" t="s">
        <v>371</v>
      </c>
      <c r="H36" s="26">
        <v>33</v>
      </c>
      <c r="I36" s="26"/>
      <c r="J36" s="26" t="str">
        <f t="shared" si="5"/>
        <v xml:space="preserve">Brunei </v>
      </c>
      <c r="K36" s="26">
        <f t="shared" si="6"/>
        <v>0</v>
      </c>
      <c r="L36" s="26"/>
      <c r="M36" s="26" t="str">
        <f t="shared" si="7"/>
        <v xml:space="preserve">Brunei </v>
      </c>
      <c r="N36" s="26">
        <f t="shared" si="8"/>
        <v>0</v>
      </c>
      <c r="O36" s="26"/>
      <c r="P36" s="26" t="s">
        <v>426</v>
      </c>
      <c r="Q36" s="26">
        <v>148</v>
      </c>
      <c r="R36" s="26">
        <v>3</v>
      </c>
      <c r="S36" s="78" t="str">
        <f t="shared" si="9"/>
        <v/>
      </c>
      <c r="T36" s="26" t="s">
        <v>426</v>
      </c>
      <c r="U36" s="26">
        <v>148</v>
      </c>
      <c r="V36" s="26">
        <v>3</v>
      </c>
    </row>
    <row r="37" spans="2:22" ht="15" customHeight="1" x14ac:dyDescent="0.25">
      <c r="B37" s="23">
        <f t="shared" si="4"/>
        <v>31</v>
      </c>
      <c r="C37" s="26" t="s">
        <v>311</v>
      </c>
      <c r="D37" s="26">
        <v>2287</v>
      </c>
      <c r="E37" s="26"/>
      <c r="F37" s="23">
        <v>31</v>
      </c>
      <c r="G37" s="26" t="s">
        <v>347</v>
      </c>
      <c r="H37" s="26">
        <v>32</v>
      </c>
      <c r="I37" s="26"/>
      <c r="J37" s="26" t="str">
        <f t="shared" si="5"/>
        <v xml:space="preserve">Bulgaria </v>
      </c>
      <c r="K37" s="26">
        <f t="shared" si="6"/>
        <v>2427</v>
      </c>
      <c r="L37" s="26"/>
      <c r="M37" s="26" t="str">
        <f t="shared" si="7"/>
        <v xml:space="preserve">Bulgaria </v>
      </c>
      <c r="N37" s="26">
        <f t="shared" si="8"/>
        <v>51</v>
      </c>
      <c r="O37" s="26"/>
      <c r="P37" s="25" t="s">
        <v>346</v>
      </c>
      <c r="Q37" s="26">
        <v>56496</v>
      </c>
      <c r="R37" s="26">
        <v>1349</v>
      </c>
      <c r="S37" s="78" t="str">
        <f t="shared" si="9"/>
        <v/>
      </c>
      <c r="T37" s="25" t="s">
        <v>346</v>
      </c>
      <c r="U37" s="26">
        <v>54069</v>
      </c>
      <c r="V37" s="26">
        <v>1298</v>
      </c>
    </row>
    <row r="38" spans="2:22" ht="15" customHeight="1" x14ac:dyDescent="0.25">
      <c r="B38" s="23">
        <f t="shared" si="4"/>
        <v>32</v>
      </c>
      <c r="C38" s="26" t="s">
        <v>10</v>
      </c>
      <c r="D38" s="26">
        <v>1943</v>
      </c>
      <c r="E38" s="26"/>
      <c r="F38" s="23">
        <v>32</v>
      </c>
      <c r="G38" s="26" t="s">
        <v>350</v>
      </c>
      <c r="H38" s="26">
        <v>32</v>
      </c>
      <c r="I38" s="26"/>
      <c r="J38" s="26" t="str">
        <f t="shared" si="5"/>
        <v xml:space="preserve">Burkina Faso </v>
      </c>
      <c r="K38" s="26">
        <f t="shared" si="6"/>
        <v>17</v>
      </c>
      <c r="L38" s="26"/>
      <c r="M38" s="26" t="str">
        <f t="shared" si="7"/>
        <v xml:space="preserve">Burkina Faso </v>
      </c>
      <c r="N38" s="26">
        <f t="shared" si="8"/>
        <v>0</v>
      </c>
      <c r="O38" s="26"/>
      <c r="P38" s="25" t="s">
        <v>383</v>
      </c>
      <c r="Q38" s="26">
        <v>2517</v>
      </c>
      <c r="R38" s="26">
        <v>67</v>
      </c>
      <c r="S38" s="78" t="str">
        <f t="shared" si="9"/>
        <v/>
      </c>
      <c r="T38" s="25" t="s">
        <v>383</v>
      </c>
      <c r="U38" s="26">
        <v>2500</v>
      </c>
      <c r="V38" s="26">
        <v>67</v>
      </c>
    </row>
    <row r="39" spans="2:22" ht="15" customHeight="1" x14ac:dyDescent="0.25">
      <c r="B39" s="23">
        <f t="shared" si="4"/>
        <v>33</v>
      </c>
      <c r="C39" s="26" t="s">
        <v>362</v>
      </c>
      <c r="D39" s="26">
        <v>1883</v>
      </c>
      <c r="E39" s="26"/>
      <c r="F39" s="23">
        <v>33</v>
      </c>
      <c r="G39" s="26" t="s">
        <v>322</v>
      </c>
      <c r="H39" s="26">
        <v>32</v>
      </c>
      <c r="I39" s="26"/>
      <c r="J39" s="26" t="str">
        <f t="shared" si="5"/>
        <v xml:space="preserve">Burundi </v>
      </c>
      <c r="K39" s="26">
        <f t="shared" si="6"/>
        <v>0</v>
      </c>
      <c r="L39" s="26"/>
      <c r="M39" s="26" t="str">
        <f t="shared" si="7"/>
        <v xml:space="preserve">Burundi </v>
      </c>
      <c r="N39" s="26">
        <f t="shared" si="8"/>
        <v>0</v>
      </c>
      <c r="O39" s="26"/>
      <c r="P39" s="25" t="s">
        <v>447</v>
      </c>
      <c r="Q39" s="26">
        <v>589</v>
      </c>
      <c r="R39" s="26">
        <v>1</v>
      </c>
      <c r="S39" s="78" t="str">
        <f t="shared" si="9"/>
        <v/>
      </c>
      <c r="T39" s="25" t="s">
        <v>447</v>
      </c>
      <c r="U39" s="26">
        <v>589</v>
      </c>
      <c r="V39" s="26">
        <v>1</v>
      </c>
    </row>
    <row r="40" spans="2:22" ht="15" customHeight="1" x14ac:dyDescent="0.25">
      <c r="B40" s="23">
        <f t="shared" si="4"/>
        <v>34</v>
      </c>
      <c r="C40" s="26" t="s">
        <v>296</v>
      </c>
      <c r="D40" s="26">
        <v>1736</v>
      </c>
      <c r="E40" s="26"/>
      <c r="F40" s="23">
        <v>34</v>
      </c>
      <c r="G40" s="26" t="s">
        <v>311</v>
      </c>
      <c r="H40" s="26">
        <v>31</v>
      </c>
      <c r="I40" s="26"/>
      <c r="J40" s="26" t="str">
        <f t="shared" si="5"/>
        <v xml:space="preserve">Cabo Verde </v>
      </c>
      <c r="K40" s="26">
        <f t="shared" si="6"/>
        <v>34</v>
      </c>
      <c r="L40" s="26"/>
      <c r="M40" s="26" t="str">
        <f t="shared" si="7"/>
        <v xml:space="preserve">Cabo Verde </v>
      </c>
      <c r="N40" s="26">
        <f t="shared" si="8"/>
        <v>0</v>
      </c>
      <c r="O40" s="26"/>
      <c r="P40" s="25" t="s">
        <v>405</v>
      </c>
      <c r="Q40" s="26">
        <v>8882</v>
      </c>
      <c r="R40" s="26">
        <v>95</v>
      </c>
      <c r="S40" s="78" t="str">
        <f t="shared" si="9"/>
        <v/>
      </c>
      <c r="T40" s="25" t="s">
        <v>405</v>
      </c>
      <c r="U40" s="26">
        <v>8848</v>
      </c>
      <c r="V40" s="26">
        <v>95</v>
      </c>
    </row>
    <row r="41" spans="2:22" ht="15" customHeight="1" x14ac:dyDescent="0.25">
      <c r="B41" s="23">
        <f t="shared" si="4"/>
        <v>35</v>
      </c>
      <c r="C41" s="26" t="s">
        <v>280</v>
      </c>
      <c r="D41" s="26">
        <v>1634</v>
      </c>
      <c r="E41" s="26"/>
      <c r="F41" s="23">
        <v>35</v>
      </c>
      <c r="G41" s="26" t="s">
        <v>308</v>
      </c>
      <c r="H41" s="26">
        <v>29</v>
      </c>
      <c r="I41" s="26"/>
      <c r="J41" s="26" t="str">
        <f t="shared" si="5"/>
        <v xml:space="preserve">Cambodia </v>
      </c>
      <c r="K41" s="26">
        <f t="shared" si="6"/>
        <v>0</v>
      </c>
      <c r="L41" s="26"/>
      <c r="M41" s="26" t="str">
        <f t="shared" si="7"/>
        <v xml:space="preserve">Cambodia </v>
      </c>
      <c r="N41" s="26">
        <f t="shared" si="8"/>
        <v>0</v>
      </c>
      <c r="O41" s="26"/>
      <c r="P41" s="26" t="s">
        <v>431</v>
      </c>
      <c r="Q41" s="26">
        <v>292</v>
      </c>
      <c r="R41" s="26"/>
      <c r="S41" s="78" t="str">
        <f t="shared" si="9"/>
        <v/>
      </c>
      <c r="T41" s="26" t="s">
        <v>431</v>
      </c>
      <c r="U41" s="26">
        <v>292</v>
      </c>
      <c r="V41" s="26"/>
    </row>
    <row r="42" spans="2:22" ht="15" customHeight="1" x14ac:dyDescent="0.25">
      <c r="B42" s="23">
        <f t="shared" si="4"/>
        <v>36</v>
      </c>
      <c r="C42" s="26" t="s">
        <v>442</v>
      </c>
      <c r="D42" s="26">
        <v>1384</v>
      </c>
      <c r="E42" s="26"/>
      <c r="F42" s="23">
        <v>36</v>
      </c>
      <c r="G42" s="26" t="s">
        <v>282</v>
      </c>
      <c r="H42" s="26">
        <v>29</v>
      </c>
      <c r="I42" s="26"/>
      <c r="J42" s="26" t="str">
        <f t="shared" si="5"/>
        <v xml:space="preserve">Cameroon </v>
      </c>
      <c r="K42" s="26">
        <f t="shared" si="6"/>
        <v>0</v>
      </c>
      <c r="L42" s="26"/>
      <c r="M42" s="26" t="str">
        <f t="shared" si="7"/>
        <v xml:space="preserve">Cameroon </v>
      </c>
      <c r="N42" s="26">
        <f t="shared" si="8"/>
        <v>0</v>
      </c>
      <c r="O42" s="26"/>
      <c r="P42" s="25" t="s">
        <v>333</v>
      </c>
      <c r="Q42" s="26">
        <v>22103</v>
      </c>
      <c r="R42" s="26">
        <v>429</v>
      </c>
      <c r="S42" s="78" t="str">
        <f t="shared" si="9"/>
        <v/>
      </c>
      <c r="T42" s="25" t="s">
        <v>333</v>
      </c>
      <c r="U42" s="26">
        <v>22103</v>
      </c>
      <c r="V42" s="26">
        <v>429</v>
      </c>
    </row>
    <row r="43" spans="2:22" ht="15" customHeight="1" x14ac:dyDescent="0.25">
      <c r="B43" s="23">
        <f t="shared" si="4"/>
        <v>37</v>
      </c>
      <c r="C43" s="26" t="s">
        <v>331</v>
      </c>
      <c r="D43" s="26">
        <v>1328</v>
      </c>
      <c r="E43" s="26"/>
      <c r="F43" s="23">
        <v>37</v>
      </c>
      <c r="G43" s="26" t="s">
        <v>288</v>
      </c>
      <c r="H43" s="26">
        <v>29</v>
      </c>
      <c r="I43" s="26"/>
      <c r="J43" s="26" t="str">
        <f t="shared" si="5"/>
        <v xml:space="preserve">Canada </v>
      </c>
      <c r="K43" s="26">
        <f t="shared" si="6"/>
        <v>3422</v>
      </c>
      <c r="L43" s="26"/>
      <c r="M43" s="26" t="str">
        <f t="shared" si="7"/>
        <v xml:space="preserve">Canada </v>
      </c>
      <c r="N43" s="26">
        <f t="shared" si="8"/>
        <v>29</v>
      </c>
      <c r="O43" s="26"/>
      <c r="P43" s="25" t="s">
        <v>282</v>
      </c>
      <c r="Q43" s="26">
        <v>240263</v>
      </c>
      <c r="R43" s="26">
        <v>10208</v>
      </c>
      <c r="S43" s="78" t="str">
        <f t="shared" si="9"/>
        <v/>
      </c>
      <c r="T43" s="25" t="s">
        <v>282</v>
      </c>
      <c r="U43" s="26">
        <v>236841</v>
      </c>
      <c r="V43" s="26">
        <v>10179</v>
      </c>
    </row>
    <row r="44" spans="2:22" ht="15" customHeight="1" x14ac:dyDescent="0.25">
      <c r="B44" s="23">
        <f t="shared" si="4"/>
        <v>38</v>
      </c>
      <c r="C44" s="26" t="s">
        <v>285</v>
      </c>
      <c r="D44" s="26">
        <v>1324</v>
      </c>
      <c r="E44" s="26"/>
      <c r="F44" s="23">
        <v>38</v>
      </c>
      <c r="G44" s="26" t="s">
        <v>306</v>
      </c>
      <c r="H44" s="26">
        <v>26</v>
      </c>
      <c r="I44" s="26"/>
      <c r="J44" s="26" t="str">
        <f t="shared" si="5"/>
        <v xml:space="preserve">CAR </v>
      </c>
      <c r="K44" s="26">
        <f t="shared" si="6"/>
        <v>0</v>
      </c>
      <c r="L44" s="26"/>
      <c r="M44" s="26" t="str">
        <f t="shared" si="7"/>
        <v xml:space="preserve">CAR </v>
      </c>
      <c r="N44" s="26">
        <f t="shared" si="8"/>
        <v>0</v>
      </c>
      <c r="O44" s="26"/>
      <c r="P44" s="26" t="s">
        <v>401</v>
      </c>
      <c r="Q44" s="26">
        <v>4866</v>
      </c>
      <c r="R44" s="26">
        <v>62</v>
      </c>
      <c r="S44" s="78" t="str">
        <f t="shared" si="9"/>
        <v/>
      </c>
      <c r="T44" s="26" t="s">
        <v>401</v>
      </c>
      <c r="U44" s="26">
        <v>4866</v>
      </c>
      <c r="V44" s="26">
        <v>62</v>
      </c>
    </row>
    <row r="45" spans="2:22" ht="15" customHeight="1" x14ac:dyDescent="0.25">
      <c r="B45" s="23">
        <f t="shared" si="4"/>
        <v>39</v>
      </c>
      <c r="C45" s="26" t="s">
        <v>378</v>
      </c>
      <c r="D45" s="26">
        <v>1286</v>
      </c>
      <c r="E45" s="26"/>
      <c r="F45" s="23">
        <v>39</v>
      </c>
      <c r="G45" s="26" t="s">
        <v>296</v>
      </c>
      <c r="H45" s="26">
        <v>25</v>
      </c>
      <c r="I45" s="26"/>
      <c r="J45" s="26" t="str">
        <f t="shared" si="5"/>
        <v xml:space="preserve">Caribbean Netherlands </v>
      </c>
      <c r="K45" s="26">
        <f t="shared" si="6"/>
        <v>0</v>
      </c>
      <c r="L45" s="26"/>
      <c r="M45" s="26" t="str">
        <f t="shared" si="7"/>
        <v xml:space="preserve">Caribbean Netherlands </v>
      </c>
      <c r="N45" s="26">
        <f t="shared" si="8"/>
        <v>0</v>
      </c>
      <c r="O45" s="26"/>
      <c r="P45" s="25" t="s">
        <v>477</v>
      </c>
      <c r="Q45" s="26">
        <v>153</v>
      </c>
      <c r="R45" s="26">
        <v>3</v>
      </c>
      <c r="S45" s="78" t="str">
        <f t="shared" si="9"/>
        <v/>
      </c>
      <c r="T45" s="25" t="s">
        <v>477</v>
      </c>
      <c r="U45" s="26">
        <v>153</v>
      </c>
      <c r="V45" s="26">
        <v>3</v>
      </c>
    </row>
    <row r="46" spans="2:22" ht="15" customHeight="1" x14ac:dyDescent="0.25">
      <c r="B46" s="23">
        <f t="shared" si="4"/>
        <v>40</v>
      </c>
      <c r="C46" s="26" t="s">
        <v>297</v>
      </c>
      <c r="D46" s="26">
        <v>1234</v>
      </c>
      <c r="E46" s="26"/>
      <c r="F46" s="23">
        <v>40</v>
      </c>
      <c r="G46" s="26" t="s">
        <v>364</v>
      </c>
      <c r="H46" s="26">
        <v>25</v>
      </c>
      <c r="I46" s="26"/>
      <c r="J46" s="26" t="str">
        <f t="shared" si="5"/>
        <v xml:space="preserve">Cayman Islands </v>
      </c>
      <c r="K46" s="26">
        <f t="shared" si="6"/>
        <v>0</v>
      </c>
      <c r="L46" s="26"/>
      <c r="M46" s="26" t="str">
        <f t="shared" si="7"/>
        <v xml:space="preserve">Cayman Islands </v>
      </c>
      <c r="N46" s="26">
        <f t="shared" si="8"/>
        <v>0</v>
      </c>
      <c r="O46" s="26"/>
      <c r="P46" s="26" t="s">
        <v>432</v>
      </c>
      <c r="Q46" s="26">
        <v>240</v>
      </c>
      <c r="R46" s="26">
        <v>1</v>
      </c>
      <c r="S46" s="78" t="str">
        <f t="shared" si="9"/>
        <v/>
      </c>
      <c r="T46" s="26" t="s">
        <v>432</v>
      </c>
      <c r="U46" s="26">
        <v>240</v>
      </c>
      <c r="V46" s="26">
        <v>1</v>
      </c>
    </row>
    <row r="47" spans="2:22" ht="15" customHeight="1" x14ac:dyDescent="0.25">
      <c r="B47" s="23">
        <f t="shared" si="4"/>
        <v>41</v>
      </c>
      <c r="C47" s="26" t="s">
        <v>417</v>
      </c>
      <c r="D47" s="26">
        <v>1202</v>
      </c>
      <c r="E47" s="26"/>
      <c r="F47" s="23">
        <v>41</v>
      </c>
      <c r="G47" s="26" t="s">
        <v>417</v>
      </c>
      <c r="H47" s="26">
        <v>24</v>
      </c>
      <c r="I47" s="26"/>
      <c r="J47" s="26" t="str">
        <f t="shared" si="5"/>
        <v xml:space="preserve">Chad </v>
      </c>
      <c r="K47" s="26">
        <f t="shared" si="6"/>
        <v>1</v>
      </c>
      <c r="L47" s="26"/>
      <c r="M47" s="26" t="str">
        <f t="shared" si="7"/>
        <v xml:space="preserve">Chad </v>
      </c>
      <c r="N47" s="26">
        <f t="shared" si="8"/>
        <v>0</v>
      </c>
      <c r="O47" s="26"/>
      <c r="P47" s="25" t="s">
        <v>391</v>
      </c>
      <c r="Q47" s="26">
        <v>1499</v>
      </c>
      <c r="R47" s="26">
        <v>98</v>
      </c>
      <c r="S47" s="78" t="str">
        <f t="shared" si="9"/>
        <v/>
      </c>
      <c r="T47" s="25" t="s">
        <v>391</v>
      </c>
      <c r="U47" s="26">
        <v>1498</v>
      </c>
      <c r="V47" s="26">
        <v>98</v>
      </c>
    </row>
    <row r="48" spans="2:22" ht="15" customHeight="1" x14ac:dyDescent="0.25">
      <c r="B48" s="23">
        <f t="shared" si="4"/>
        <v>42</v>
      </c>
      <c r="C48" s="26" t="s">
        <v>287</v>
      </c>
      <c r="D48" s="26">
        <v>1167</v>
      </c>
      <c r="E48" s="26"/>
      <c r="F48" s="23">
        <v>42</v>
      </c>
      <c r="G48" s="26" t="s">
        <v>396</v>
      </c>
      <c r="H48" s="26">
        <v>24</v>
      </c>
      <c r="I48" s="26"/>
      <c r="J48" s="26" t="str">
        <f t="shared" si="5"/>
        <v xml:space="preserve">Channel Islands </v>
      </c>
      <c r="K48" s="26">
        <f t="shared" si="6"/>
        <v>4</v>
      </c>
      <c r="L48" s="26"/>
      <c r="M48" s="26" t="str">
        <f t="shared" si="7"/>
        <v xml:space="preserve">Channel Islands </v>
      </c>
      <c r="N48" s="26">
        <f t="shared" si="8"/>
        <v>0</v>
      </c>
      <c r="O48" s="26"/>
      <c r="P48" s="25" t="s">
        <v>393</v>
      </c>
      <c r="Q48" s="26">
        <v>845</v>
      </c>
      <c r="R48" s="26">
        <v>48</v>
      </c>
      <c r="S48" s="78" t="str">
        <f t="shared" si="9"/>
        <v/>
      </c>
      <c r="T48" s="25" t="s">
        <v>393</v>
      </c>
      <c r="U48" s="26">
        <v>841</v>
      </c>
      <c r="V48" s="26">
        <v>48</v>
      </c>
    </row>
    <row r="49" spans="2:22" ht="15" customHeight="1" x14ac:dyDescent="0.25">
      <c r="B49" s="23">
        <f t="shared" si="4"/>
        <v>43</v>
      </c>
      <c r="C49" s="26" t="s">
        <v>350</v>
      </c>
      <c r="D49" s="26">
        <v>1165</v>
      </c>
      <c r="E49" s="26"/>
      <c r="F49" s="23">
        <v>43</v>
      </c>
      <c r="G49" s="26" t="s">
        <v>331</v>
      </c>
      <c r="H49" s="26">
        <v>22</v>
      </c>
      <c r="I49" s="26"/>
      <c r="J49" s="26" t="str">
        <f t="shared" si="5"/>
        <v xml:space="preserve">Chile </v>
      </c>
      <c r="K49" s="26">
        <f t="shared" si="6"/>
        <v>1324</v>
      </c>
      <c r="L49" s="26"/>
      <c r="M49" s="26" t="str">
        <f t="shared" si="7"/>
        <v xml:space="preserve">Chile </v>
      </c>
      <c r="N49" s="26">
        <f t="shared" si="8"/>
        <v>55</v>
      </c>
      <c r="O49" s="26"/>
      <c r="P49" s="26" t="s">
        <v>285</v>
      </c>
      <c r="Q49" s="26">
        <v>513188</v>
      </c>
      <c r="R49" s="26">
        <v>14302</v>
      </c>
      <c r="S49" s="78" t="str">
        <f t="shared" si="9"/>
        <v/>
      </c>
      <c r="T49" s="26" t="s">
        <v>285</v>
      </c>
      <c r="U49" s="26">
        <v>511864</v>
      </c>
      <c r="V49" s="26">
        <v>14247</v>
      </c>
    </row>
    <row r="50" spans="2:22" ht="15" customHeight="1" x14ac:dyDescent="0.25">
      <c r="B50" s="23">
        <f t="shared" si="4"/>
        <v>44</v>
      </c>
      <c r="C50" s="26" t="s">
        <v>343</v>
      </c>
      <c r="D50" s="26">
        <v>1151</v>
      </c>
      <c r="E50" s="26"/>
      <c r="F50" s="23">
        <v>44</v>
      </c>
      <c r="G50" s="26" t="s">
        <v>353</v>
      </c>
      <c r="H50" s="26">
        <v>21</v>
      </c>
      <c r="I50" s="26"/>
      <c r="J50" s="26" t="str">
        <f t="shared" si="5"/>
        <v xml:space="preserve">China </v>
      </c>
      <c r="K50" s="26">
        <f t="shared" si="6"/>
        <v>49</v>
      </c>
      <c r="L50" s="26"/>
      <c r="M50" s="26" t="str">
        <f t="shared" si="7"/>
        <v xml:space="preserve">China </v>
      </c>
      <c r="N50" s="26">
        <f t="shared" si="8"/>
        <v>0</v>
      </c>
      <c r="O50" s="26"/>
      <c r="P50" s="26" t="s">
        <v>281</v>
      </c>
      <c r="Q50" s="26">
        <v>86070</v>
      </c>
      <c r="R50" s="26">
        <v>4634</v>
      </c>
      <c r="S50" s="78" t="str">
        <f t="shared" si="9"/>
        <v/>
      </c>
      <c r="T50" s="26" t="s">
        <v>281</v>
      </c>
      <c r="U50" s="26">
        <v>86021</v>
      </c>
      <c r="V50" s="26">
        <v>4634</v>
      </c>
    </row>
    <row r="51" spans="2:22" ht="15" customHeight="1" x14ac:dyDescent="0.25">
      <c r="B51" s="23">
        <f t="shared" si="4"/>
        <v>45</v>
      </c>
      <c r="C51" s="26" t="s">
        <v>373</v>
      </c>
      <c r="D51" s="26">
        <v>1080</v>
      </c>
      <c r="E51" s="26"/>
      <c r="F51" s="23">
        <v>45</v>
      </c>
      <c r="G51" s="26" t="s">
        <v>10</v>
      </c>
      <c r="H51" s="26">
        <v>20</v>
      </c>
      <c r="I51" s="26"/>
      <c r="J51" s="26" t="str">
        <f t="shared" si="5"/>
        <v xml:space="preserve">Colombia </v>
      </c>
      <c r="K51" s="26">
        <f t="shared" si="6"/>
        <v>9935</v>
      </c>
      <c r="L51" s="26"/>
      <c r="M51" s="26" t="str">
        <f t="shared" si="7"/>
        <v xml:space="preserve">Colombia </v>
      </c>
      <c r="N51" s="26">
        <f t="shared" si="8"/>
        <v>155</v>
      </c>
      <c r="O51" s="26"/>
      <c r="P51" s="25" t="s">
        <v>304</v>
      </c>
      <c r="Q51" s="26">
        <v>1093256</v>
      </c>
      <c r="R51" s="26">
        <v>31670</v>
      </c>
      <c r="S51" s="78" t="str">
        <f t="shared" si="9"/>
        <v/>
      </c>
      <c r="T51" s="25" t="s">
        <v>304</v>
      </c>
      <c r="U51" s="26">
        <v>1083321</v>
      </c>
      <c r="V51" s="26">
        <v>31515</v>
      </c>
    </row>
    <row r="52" spans="2:22" ht="15" customHeight="1" x14ac:dyDescent="0.25">
      <c r="B52" s="23">
        <f t="shared" si="4"/>
        <v>46</v>
      </c>
      <c r="C52" s="26" t="s">
        <v>365</v>
      </c>
      <c r="D52" s="26">
        <v>1001</v>
      </c>
      <c r="E52" s="26"/>
      <c r="F52" s="23">
        <v>46</v>
      </c>
      <c r="G52" s="26" t="s">
        <v>378</v>
      </c>
      <c r="H52" s="26">
        <v>19</v>
      </c>
      <c r="I52" s="26"/>
      <c r="J52" s="26" t="str">
        <f t="shared" si="5"/>
        <v xml:space="preserve">Comoros </v>
      </c>
      <c r="K52" s="26">
        <f t="shared" si="6"/>
        <v>0</v>
      </c>
      <c r="L52" s="26"/>
      <c r="M52" s="26" t="str">
        <f t="shared" si="7"/>
        <v xml:space="preserve">Comoros </v>
      </c>
      <c r="N52" s="26">
        <f t="shared" si="8"/>
        <v>0</v>
      </c>
      <c r="O52" s="26"/>
      <c r="P52" s="25" t="s">
        <v>450</v>
      </c>
      <c r="Q52" s="26">
        <v>545</v>
      </c>
      <c r="R52" s="26">
        <v>7</v>
      </c>
      <c r="S52" s="78" t="str">
        <f t="shared" si="9"/>
        <v/>
      </c>
      <c r="T52" s="25" t="s">
        <v>450</v>
      </c>
      <c r="U52" s="26">
        <v>545</v>
      </c>
      <c r="V52" s="26">
        <v>7</v>
      </c>
    </row>
    <row r="53" spans="2:22" ht="15" customHeight="1" x14ac:dyDescent="0.25">
      <c r="B53" s="23">
        <f t="shared" si="4"/>
        <v>47</v>
      </c>
      <c r="C53" s="26" t="s">
        <v>312</v>
      </c>
      <c r="D53" s="26">
        <v>942</v>
      </c>
      <c r="E53" s="26"/>
      <c r="F53" s="23">
        <v>47</v>
      </c>
      <c r="G53" s="26" t="s">
        <v>327</v>
      </c>
      <c r="H53" s="26">
        <v>18</v>
      </c>
      <c r="I53" s="26"/>
      <c r="J53" s="26" t="str">
        <f t="shared" si="5"/>
        <v xml:space="preserve">Congo </v>
      </c>
      <c r="K53" s="26">
        <f t="shared" si="6"/>
        <v>0</v>
      </c>
      <c r="L53" s="26"/>
      <c r="M53" s="26" t="str">
        <f t="shared" si="7"/>
        <v xml:space="preserve">Congo </v>
      </c>
      <c r="N53" s="26">
        <f t="shared" si="8"/>
        <v>0</v>
      </c>
      <c r="O53" s="26"/>
      <c r="P53" s="25" t="s">
        <v>398</v>
      </c>
      <c r="Q53" s="26">
        <v>5290</v>
      </c>
      <c r="R53" s="26">
        <v>92</v>
      </c>
      <c r="S53" s="78" t="str">
        <f t="shared" si="9"/>
        <v/>
      </c>
      <c r="T53" s="25" t="s">
        <v>398</v>
      </c>
      <c r="U53" s="26">
        <v>5290</v>
      </c>
      <c r="V53" s="26">
        <v>92</v>
      </c>
    </row>
    <row r="54" spans="2:22" ht="15" customHeight="1" x14ac:dyDescent="0.25">
      <c r="B54" s="23">
        <f t="shared" si="4"/>
        <v>48</v>
      </c>
      <c r="C54" s="26" t="s">
        <v>291</v>
      </c>
      <c r="D54" s="26">
        <v>941</v>
      </c>
      <c r="E54" s="26"/>
      <c r="F54" s="23">
        <v>48</v>
      </c>
      <c r="G54" s="26" t="s">
        <v>283</v>
      </c>
      <c r="H54" s="26">
        <v>17</v>
      </c>
      <c r="I54" s="26"/>
      <c r="J54" s="26" t="str">
        <f t="shared" si="5"/>
        <v xml:space="preserve">Costa Rica </v>
      </c>
      <c r="K54" s="26">
        <f t="shared" si="6"/>
        <v>1286</v>
      </c>
      <c r="L54" s="26"/>
      <c r="M54" s="26" t="str">
        <f t="shared" si="7"/>
        <v xml:space="preserve">Costa Rica </v>
      </c>
      <c r="N54" s="26">
        <f t="shared" si="8"/>
        <v>19</v>
      </c>
      <c r="O54" s="26"/>
      <c r="P54" s="25" t="s">
        <v>378</v>
      </c>
      <c r="Q54" s="26">
        <v>111257</v>
      </c>
      <c r="R54" s="26">
        <v>1404</v>
      </c>
      <c r="S54" s="78" t="str">
        <f t="shared" si="9"/>
        <v/>
      </c>
      <c r="T54" s="25" t="s">
        <v>378</v>
      </c>
      <c r="U54" s="26">
        <v>109971</v>
      </c>
      <c r="V54" s="26">
        <v>1385</v>
      </c>
    </row>
    <row r="55" spans="2:22" ht="15" customHeight="1" x14ac:dyDescent="0.25">
      <c r="B55" s="23">
        <f t="shared" si="4"/>
        <v>49</v>
      </c>
      <c r="C55" s="26" t="s">
        <v>441</v>
      </c>
      <c r="D55" s="26">
        <v>862</v>
      </c>
      <c r="E55" s="26"/>
      <c r="F55" s="23">
        <v>49</v>
      </c>
      <c r="G55" s="26" t="s">
        <v>367</v>
      </c>
      <c r="H55" s="26">
        <v>14</v>
      </c>
      <c r="I55" s="26"/>
      <c r="J55" s="26" t="str">
        <f t="shared" si="5"/>
        <v xml:space="preserve">Croatia </v>
      </c>
      <c r="K55" s="26">
        <f t="shared" si="6"/>
        <v>1165</v>
      </c>
      <c r="L55" s="26"/>
      <c r="M55" s="26" t="str">
        <f t="shared" si="7"/>
        <v xml:space="preserve">Croatia </v>
      </c>
      <c r="N55" s="26">
        <f t="shared" si="8"/>
        <v>32</v>
      </c>
      <c r="O55" s="26"/>
      <c r="P55" s="25" t="s">
        <v>350</v>
      </c>
      <c r="Q55" s="26">
        <v>52660</v>
      </c>
      <c r="R55" s="26">
        <v>594</v>
      </c>
      <c r="S55" s="78" t="str">
        <f t="shared" si="9"/>
        <v/>
      </c>
      <c r="T55" s="25" t="s">
        <v>350</v>
      </c>
      <c r="U55" s="26">
        <v>51495</v>
      </c>
      <c r="V55" s="26">
        <v>562</v>
      </c>
    </row>
    <row r="56" spans="2:22" ht="15" customHeight="1" x14ac:dyDescent="0.25">
      <c r="B56" s="23">
        <f t="shared" si="4"/>
        <v>50</v>
      </c>
      <c r="C56" s="26" t="s">
        <v>306</v>
      </c>
      <c r="D56" s="26">
        <v>852</v>
      </c>
      <c r="E56" s="26"/>
      <c r="F56" s="23">
        <v>50</v>
      </c>
      <c r="G56" s="26" t="s">
        <v>287</v>
      </c>
      <c r="H56" s="26">
        <v>14</v>
      </c>
      <c r="I56" s="26"/>
      <c r="J56" s="26" t="str">
        <f t="shared" si="5"/>
        <v xml:space="preserve">Cuba </v>
      </c>
      <c r="K56" s="26">
        <f t="shared" si="6"/>
        <v>35</v>
      </c>
      <c r="L56" s="26"/>
      <c r="M56" s="26" t="str">
        <f t="shared" si="7"/>
        <v xml:space="preserve">Cuba </v>
      </c>
      <c r="N56" s="26">
        <f t="shared" si="8"/>
        <v>1</v>
      </c>
      <c r="O56" s="26"/>
      <c r="P56" s="25" t="s">
        <v>352</v>
      </c>
      <c r="Q56" s="26">
        <v>6970</v>
      </c>
      <c r="R56" s="26">
        <v>129</v>
      </c>
      <c r="S56" s="78" t="str">
        <f t="shared" si="9"/>
        <v/>
      </c>
      <c r="T56" s="25" t="s">
        <v>352</v>
      </c>
      <c r="U56" s="26">
        <v>6935</v>
      </c>
      <c r="V56" s="26">
        <v>128</v>
      </c>
    </row>
    <row r="57" spans="2:22" ht="15" customHeight="1" x14ac:dyDescent="0.25">
      <c r="B57" s="23"/>
      <c r="C57" s="26" t="s">
        <v>359</v>
      </c>
      <c r="D57" s="26">
        <v>837</v>
      </c>
      <c r="E57" s="26"/>
      <c r="F57" s="23">
        <v>51</v>
      </c>
      <c r="G57" s="26" t="s">
        <v>315</v>
      </c>
      <c r="H57" s="26">
        <v>14</v>
      </c>
      <c r="I57" s="26"/>
      <c r="J57" s="26" t="str">
        <f t="shared" si="5"/>
        <v xml:space="preserve">Curaçao </v>
      </c>
      <c r="K57" s="26">
        <f t="shared" si="6"/>
        <v>8</v>
      </c>
      <c r="L57" s="26"/>
      <c r="M57" s="26" t="str">
        <f t="shared" si="7"/>
        <v xml:space="preserve">Curaçao </v>
      </c>
      <c r="N57" s="26">
        <f t="shared" si="8"/>
        <v>0</v>
      </c>
      <c r="O57" s="26"/>
      <c r="P57" s="25" t="s">
        <v>464</v>
      </c>
      <c r="Q57" s="26">
        <v>995</v>
      </c>
      <c r="R57" s="26">
        <v>1</v>
      </c>
      <c r="S57" s="78" t="str">
        <f t="shared" si="9"/>
        <v/>
      </c>
      <c r="T57" s="25" t="s">
        <v>464</v>
      </c>
      <c r="U57" s="26">
        <v>987</v>
      </c>
      <c r="V57" s="26">
        <v>1</v>
      </c>
    </row>
    <row r="58" spans="2:22" ht="15" customHeight="1" x14ac:dyDescent="0.25">
      <c r="B58" s="23">
        <v>52</v>
      </c>
      <c r="C58" s="26" t="s">
        <v>325</v>
      </c>
      <c r="D58" s="26">
        <v>834</v>
      </c>
      <c r="E58" s="26"/>
      <c r="F58" s="23">
        <v>52</v>
      </c>
      <c r="G58" s="26" t="s">
        <v>336</v>
      </c>
      <c r="H58" s="26">
        <v>13</v>
      </c>
      <c r="I58" s="26"/>
      <c r="J58" s="26" t="str">
        <f t="shared" si="5"/>
        <v xml:space="preserve">Cyprus </v>
      </c>
      <c r="K58" s="26">
        <f t="shared" si="6"/>
        <v>197</v>
      </c>
      <c r="L58" s="26"/>
      <c r="M58" s="26" t="str">
        <f t="shared" si="7"/>
        <v xml:space="preserve">Cyprus </v>
      </c>
      <c r="N58" s="26">
        <f t="shared" si="8"/>
        <v>1</v>
      </c>
      <c r="O58" s="26"/>
      <c r="P58" s="25" t="s">
        <v>377</v>
      </c>
      <c r="Q58" s="26">
        <v>4760</v>
      </c>
      <c r="R58" s="26">
        <v>27</v>
      </c>
      <c r="S58" s="78" t="str">
        <f t="shared" si="9"/>
        <v/>
      </c>
      <c r="T58" s="25" t="s">
        <v>377</v>
      </c>
      <c r="U58" s="26">
        <v>4563</v>
      </c>
      <c r="V58" s="26">
        <v>26</v>
      </c>
    </row>
    <row r="59" spans="2:22" ht="15" customHeight="1" x14ac:dyDescent="0.25">
      <c r="B59" s="23">
        <f t="shared" si="4"/>
        <v>53</v>
      </c>
      <c r="C59" s="26" t="s">
        <v>314</v>
      </c>
      <c r="D59" s="26">
        <v>802</v>
      </c>
      <c r="E59" s="26"/>
      <c r="F59" s="23">
        <v>53</v>
      </c>
      <c r="G59" s="26" t="s">
        <v>309</v>
      </c>
      <c r="H59" s="26">
        <v>13</v>
      </c>
      <c r="I59" s="26"/>
      <c r="J59" s="26" t="str">
        <f t="shared" si="5"/>
        <v xml:space="preserve">Czechia </v>
      </c>
      <c r="K59" s="26">
        <f t="shared" si="6"/>
        <v>9252</v>
      </c>
      <c r="L59" s="26"/>
      <c r="M59" s="26" t="str">
        <f t="shared" si="7"/>
        <v xml:space="preserve">Czechia </v>
      </c>
      <c r="N59" s="26">
        <f t="shared" si="8"/>
        <v>225</v>
      </c>
      <c r="O59" s="26"/>
      <c r="P59" s="25" t="s">
        <v>317</v>
      </c>
      <c r="Q59" s="26">
        <v>350896</v>
      </c>
      <c r="R59" s="26">
        <v>3654</v>
      </c>
      <c r="S59" s="78" t="str">
        <f t="shared" si="9"/>
        <v/>
      </c>
      <c r="T59" s="25" t="s">
        <v>317</v>
      </c>
      <c r="U59" s="26">
        <v>341644</v>
      </c>
      <c r="V59" s="26">
        <v>3429</v>
      </c>
    </row>
    <row r="60" spans="2:22" ht="15" customHeight="1" x14ac:dyDescent="0.25">
      <c r="B60" s="23">
        <f t="shared" si="4"/>
        <v>54</v>
      </c>
      <c r="C60" s="26" t="s">
        <v>371</v>
      </c>
      <c r="D60" s="26">
        <v>791</v>
      </c>
      <c r="E60" s="26"/>
      <c r="F60" s="23">
        <v>54</v>
      </c>
      <c r="G60" s="26" t="s">
        <v>338</v>
      </c>
      <c r="H60" s="26">
        <v>13</v>
      </c>
      <c r="I60" s="26"/>
      <c r="J60" s="26" t="str">
        <f t="shared" si="5"/>
        <v xml:space="preserve">Denmark </v>
      </c>
      <c r="K60" s="26">
        <f t="shared" si="6"/>
        <v>942</v>
      </c>
      <c r="L60" s="26"/>
      <c r="M60" s="26" t="str">
        <f t="shared" si="7"/>
        <v xml:space="preserve">Denmark </v>
      </c>
      <c r="N60" s="26">
        <f t="shared" si="8"/>
        <v>1</v>
      </c>
      <c r="O60" s="26"/>
      <c r="P60" s="26" t="s">
        <v>312</v>
      </c>
      <c r="Q60" s="26">
        <v>48241</v>
      </c>
      <c r="R60" s="26">
        <v>724</v>
      </c>
      <c r="S60" s="78" t="str">
        <f t="shared" si="9"/>
        <v/>
      </c>
      <c r="T60" s="26" t="s">
        <v>312</v>
      </c>
      <c r="U60" s="26">
        <v>47299</v>
      </c>
      <c r="V60" s="26">
        <v>723</v>
      </c>
    </row>
    <row r="61" spans="2:22" ht="15" customHeight="1" x14ac:dyDescent="0.25">
      <c r="B61" s="23">
        <f t="shared" si="4"/>
        <v>55</v>
      </c>
      <c r="C61" s="26" t="s">
        <v>302</v>
      </c>
      <c r="D61" s="26">
        <v>772</v>
      </c>
      <c r="E61" s="26"/>
      <c r="F61" s="23">
        <v>55</v>
      </c>
      <c r="G61" s="26" t="s">
        <v>404</v>
      </c>
      <c r="H61" s="26">
        <v>11</v>
      </c>
      <c r="I61" s="26"/>
      <c r="J61" s="26" t="str">
        <f t="shared" si="5"/>
        <v xml:space="preserve">Diamond Princess </v>
      </c>
      <c r="K61" s="26">
        <f t="shared" si="6"/>
        <v>0</v>
      </c>
      <c r="L61" s="26"/>
      <c r="M61" s="26" t="str">
        <f t="shared" si="7"/>
        <v xml:space="preserve">Diamond Princess </v>
      </c>
      <c r="N61" s="26">
        <f t="shared" si="8"/>
        <v>0</v>
      </c>
      <c r="O61" s="26"/>
      <c r="P61" s="25" t="s">
        <v>387</v>
      </c>
      <c r="Q61" s="26">
        <v>712</v>
      </c>
      <c r="R61" s="26">
        <v>13</v>
      </c>
      <c r="S61" s="78" t="str">
        <f t="shared" si="9"/>
        <v/>
      </c>
      <c r="T61" s="25" t="s">
        <v>387</v>
      </c>
      <c r="U61" s="26">
        <v>712</v>
      </c>
      <c r="V61" s="26">
        <v>13</v>
      </c>
    </row>
    <row r="62" spans="2:22" ht="15" customHeight="1" x14ac:dyDescent="0.25">
      <c r="B62" s="23">
        <f t="shared" si="4"/>
        <v>56</v>
      </c>
      <c r="C62" s="26" t="s">
        <v>347</v>
      </c>
      <c r="D62" s="26">
        <v>764</v>
      </c>
      <c r="E62" s="26"/>
      <c r="F62" s="23">
        <v>56</v>
      </c>
      <c r="G62" s="26" t="s">
        <v>365</v>
      </c>
      <c r="H62" s="26">
        <v>11</v>
      </c>
      <c r="I62" s="26"/>
      <c r="J62" s="26" t="str">
        <f t="shared" si="5"/>
        <v xml:space="preserve">Djibouti </v>
      </c>
      <c r="K62" s="26">
        <f t="shared" si="6"/>
        <v>10</v>
      </c>
      <c r="L62" s="26"/>
      <c r="M62" s="26" t="str">
        <f t="shared" si="7"/>
        <v xml:space="preserve">Djibouti </v>
      </c>
      <c r="N62" s="26">
        <f t="shared" si="8"/>
        <v>0</v>
      </c>
      <c r="O62" s="26"/>
      <c r="P62" s="25" t="s">
        <v>351</v>
      </c>
      <c r="Q62" s="26">
        <v>5573</v>
      </c>
      <c r="R62" s="26">
        <v>61</v>
      </c>
      <c r="S62" s="78" t="str">
        <f t="shared" si="9"/>
        <v/>
      </c>
      <c r="T62" s="25" t="s">
        <v>351</v>
      </c>
      <c r="U62" s="26">
        <v>5563</v>
      </c>
      <c r="V62" s="26">
        <v>61</v>
      </c>
    </row>
    <row r="63" spans="2:22" ht="15" customHeight="1" x14ac:dyDescent="0.25">
      <c r="B63" s="23">
        <f t="shared" si="4"/>
        <v>57</v>
      </c>
      <c r="C63" s="26" t="s">
        <v>303</v>
      </c>
      <c r="D63" s="26">
        <v>759</v>
      </c>
      <c r="E63" s="26"/>
      <c r="F63" s="23">
        <v>57</v>
      </c>
      <c r="G63" s="26" t="s">
        <v>382</v>
      </c>
      <c r="H63" s="26">
        <v>11</v>
      </c>
      <c r="I63" s="26"/>
      <c r="J63" s="26" t="str">
        <f t="shared" si="5"/>
        <v xml:space="preserve">Dominica </v>
      </c>
      <c r="K63" s="26">
        <f t="shared" si="6"/>
        <v>0</v>
      </c>
      <c r="L63" s="26"/>
      <c r="M63" s="26" t="str">
        <f t="shared" si="7"/>
        <v xml:space="preserve">Dominica </v>
      </c>
      <c r="N63" s="26">
        <f t="shared" si="8"/>
        <v>0</v>
      </c>
      <c r="O63" s="26"/>
      <c r="P63" s="25" t="s">
        <v>465</v>
      </c>
      <c r="Q63" s="26">
        <v>50</v>
      </c>
      <c r="R63" s="26"/>
      <c r="S63" s="78" t="str">
        <f t="shared" si="9"/>
        <v/>
      </c>
      <c r="T63" s="25" t="s">
        <v>465</v>
      </c>
      <c r="U63" s="26">
        <v>50</v>
      </c>
      <c r="V63" s="26"/>
    </row>
    <row r="64" spans="2:22" ht="15" customHeight="1" x14ac:dyDescent="0.25">
      <c r="B64" s="23">
        <f t="shared" si="4"/>
        <v>58</v>
      </c>
      <c r="C64" s="26" t="s">
        <v>298</v>
      </c>
      <c r="D64" s="26">
        <v>748</v>
      </c>
      <c r="E64" s="26"/>
      <c r="F64" s="23">
        <v>58</v>
      </c>
      <c r="G64" s="26" t="s">
        <v>332</v>
      </c>
      <c r="H64" s="26">
        <v>10</v>
      </c>
      <c r="I64" s="26"/>
      <c r="J64" s="26" t="str">
        <f t="shared" si="5"/>
        <v xml:space="preserve">Dominican Republic </v>
      </c>
      <c r="K64" s="26">
        <f t="shared" si="6"/>
        <v>259</v>
      </c>
      <c r="L64" s="26"/>
      <c r="M64" s="26" t="str">
        <f t="shared" si="7"/>
        <v xml:space="preserve">Dominican Republic </v>
      </c>
      <c r="N64" s="26">
        <f t="shared" si="8"/>
        <v>1</v>
      </c>
      <c r="O64" s="26"/>
      <c r="P64" s="25" t="s">
        <v>310</v>
      </c>
      <c r="Q64" s="26">
        <v>127591</v>
      </c>
      <c r="R64" s="26">
        <v>2250</v>
      </c>
      <c r="S64" s="78" t="str">
        <f t="shared" si="9"/>
        <v/>
      </c>
      <c r="T64" s="25" t="s">
        <v>310</v>
      </c>
      <c r="U64" s="26">
        <v>127332</v>
      </c>
      <c r="V64" s="26">
        <v>2249</v>
      </c>
    </row>
    <row r="65" spans="2:22" ht="15" customHeight="1" x14ac:dyDescent="0.25">
      <c r="B65" s="23">
        <f t="shared" si="4"/>
        <v>59</v>
      </c>
      <c r="C65" s="26" t="s">
        <v>367</v>
      </c>
      <c r="D65" s="26">
        <v>724</v>
      </c>
      <c r="E65" s="26"/>
      <c r="F65" s="23">
        <v>59</v>
      </c>
      <c r="G65" s="26" t="s">
        <v>330</v>
      </c>
      <c r="H65" s="26">
        <v>10</v>
      </c>
      <c r="I65" s="26"/>
      <c r="J65" s="26" t="str">
        <f t="shared" si="5"/>
        <v xml:space="preserve">DRC </v>
      </c>
      <c r="K65" s="26">
        <f t="shared" si="6"/>
        <v>22</v>
      </c>
      <c r="L65" s="26"/>
      <c r="M65" s="26" t="str">
        <f t="shared" si="7"/>
        <v xml:space="preserve">DRC </v>
      </c>
      <c r="N65" s="26">
        <f t="shared" si="8"/>
        <v>0</v>
      </c>
      <c r="O65" s="26"/>
      <c r="P65" s="25" t="s">
        <v>354</v>
      </c>
      <c r="Q65" s="26">
        <v>11395</v>
      </c>
      <c r="R65" s="26">
        <v>308</v>
      </c>
      <c r="S65" s="78" t="str">
        <f t="shared" si="9"/>
        <v/>
      </c>
      <c r="T65" s="25" t="s">
        <v>354</v>
      </c>
      <c r="U65" s="26">
        <v>11373</v>
      </c>
      <c r="V65" s="26">
        <v>308</v>
      </c>
    </row>
    <row r="66" spans="2:22" ht="15" customHeight="1" x14ac:dyDescent="0.25">
      <c r="B66" s="23">
        <f t="shared" si="4"/>
        <v>60</v>
      </c>
      <c r="C66" s="26" t="s">
        <v>402</v>
      </c>
      <c r="D66" s="26">
        <v>715</v>
      </c>
      <c r="E66" s="26"/>
      <c r="F66" s="23">
        <v>60</v>
      </c>
      <c r="G66" s="26" t="s">
        <v>374</v>
      </c>
      <c r="H66" s="26">
        <v>9</v>
      </c>
      <c r="I66" s="26"/>
      <c r="J66" s="26" t="str">
        <f t="shared" si="5"/>
        <v xml:space="preserve">Ecuador </v>
      </c>
      <c r="K66" s="26">
        <f t="shared" si="6"/>
        <v>368</v>
      </c>
      <c r="L66" s="26"/>
      <c r="M66" s="26" t="str">
        <f t="shared" si="7"/>
        <v xml:space="preserve">Ecuador </v>
      </c>
      <c r="N66" s="26">
        <f t="shared" si="8"/>
        <v>8</v>
      </c>
      <c r="O66" s="26"/>
      <c r="P66" s="25" t="s">
        <v>290</v>
      </c>
      <c r="Q66" s="26">
        <v>169562</v>
      </c>
      <c r="R66" s="26">
        <v>12692</v>
      </c>
      <c r="S66" s="78" t="str">
        <f t="shared" si="9"/>
        <v/>
      </c>
      <c r="T66" s="25" t="s">
        <v>290</v>
      </c>
      <c r="U66" s="26">
        <v>169194</v>
      </c>
      <c r="V66" s="26">
        <v>12684</v>
      </c>
    </row>
    <row r="67" spans="2:22" ht="15" customHeight="1" x14ac:dyDescent="0.25">
      <c r="B67" s="23">
        <f t="shared" si="4"/>
        <v>61</v>
      </c>
      <c r="C67" s="26" t="s">
        <v>319</v>
      </c>
      <c r="D67" s="26">
        <v>704</v>
      </c>
      <c r="E67" s="26"/>
      <c r="F67" s="23">
        <v>61</v>
      </c>
      <c r="G67" s="26" t="s">
        <v>442</v>
      </c>
      <c r="H67" s="26">
        <v>9</v>
      </c>
      <c r="I67" s="26"/>
      <c r="J67" s="26" t="str">
        <f t="shared" si="5"/>
        <v xml:space="preserve">Egypt </v>
      </c>
      <c r="K67" s="26">
        <f t="shared" si="6"/>
        <v>189</v>
      </c>
      <c r="L67" s="26"/>
      <c r="M67" s="26" t="str">
        <f t="shared" si="7"/>
        <v xml:space="preserve">Egypt </v>
      </c>
      <c r="N67" s="26">
        <f t="shared" si="8"/>
        <v>13</v>
      </c>
      <c r="O67" s="26"/>
      <c r="P67" s="25" t="s">
        <v>309</v>
      </c>
      <c r="Q67" s="26">
        <v>107925</v>
      </c>
      <c r="R67" s="26">
        <v>6291</v>
      </c>
      <c r="S67" s="78" t="str">
        <f t="shared" si="9"/>
        <v/>
      </c>
      <c r="T67" s="25" t="s">
        <v>309</v>
      </c>
      <c r="U67" s="26">
        <v>107736</v>
      </c>
      <c r="V67" s="26">
        <v>6278</v>
      </c>
    </row>
    <row r="68" spans="2:22" ht="15" customHeight="1" x14ac:dyDescent="0.25">
      <c r="B68" s="23">
        <f t="shared" si="4"/>
        <v>62</v>
      </c>
      <c r="C68" s="26" t="s">
        <v>307</v>
      </c>
      <c r="D68" s="26">
        <v>667</v>
      </c>
      <c r="E68" s="26"/>
      <c r="F68" s="23">
        <v>62</v>
      </c>
      <c r="G68" s="26" t="s">
        <v>373</v>
      </c>
      <c r="H68" s="26">
        <v>9</v>
      </c>
      <c r="I68" s="25"/>
      <c r="J68" s="26" t="str">
        <f t="shared" si="5"/>
        <v xml:space="preserve">El Salvador </v>
      </c>
      <c r="K68" s="26">
        <f t="shared" si="6"/>
        <v>0</v>
      </c>
      <c r="L68" s="26"/>
      <c r="M68" s="26" t="str">
        <f t="shared" si="7"/>
        <v xml:space="preserve">El Salvador </v>
      </c>
      <c r="N68" s="26">
        <f t="shared" si="8"/>
        <v>4</v>
      </c>
      <c r="O68" s="25"/>
      <c r="P68" s="25" t="s">
        <v>357</v>
      </c>
      <c r="Q68" s="26">
        <v>34015</v>
      </c>
      <c r="R68" s="26">
        <v>987</v>
      </c>
      <c r="S68" s="78" t="str">
        <f t="shared" si="9"/>
        <v/>
      </c>
      <c r="T68" s="25" t="s">
        <v>357</v>
      </c>
      <c r="U68" s="26">
        <v>34015</v>
      </c>
      <c r="V68" s="26">
        <v>983</v>
      </c>
    </row>
    <row r="69" spans="2:22" ht="15" customHeight="1" x14ac:dyDescent="0.25">
      <c r="B69" s="23">
        <f t="shared" si="4"/>
        <v>63</v>
      </c>
      <c r="C69" s="26" t="s">
        <v>336</v>
      </c>
      <c r="D69" s="26">
        <v>596</v>
      </c>
      <c r="E69" s="26"/>
      <c r="F69" s="23">
        <v>63</v>
      </c>
      <c r="G69" s="26" t="s">
        <v>441</v>
      </c>
      <c r="H69" s="26">
        <v>9</v>
      </c>
      <c r="I69" s="25"/>
      <c r="J69" s="26" t="str">
        <f t="shared" si="5"/>
        <v xml:space="preserve">Equatorial Guinea </v>
      </c>
      <c r="K69" s="26">
        <f t="shared" si="6"/>
        <v>1</v>
      </c>
      <c r="L69" s="26"/>
      <c r="M69" s="26" t="str">
        <f t="shared" si="7"/>
        <v xml:space="preserve">Equatorial Guinea </v>
      </c>
      <c r="N69" s="26">
        <f t="shared" si="8"/>
        <v>0</v>
      </c>
      <c r="O69" s="25"/>
      <c r="P69" s="26" t="s">
        <v>379</v>
      </c>
      <c r="Q69" s="26">
        <v>5089</v>
      </c>
      <c r="R69" s="26">
        <v>83</v>
      </c>
      <c r="S69" s="78" t="str">
        <f t="shared" si="9"/>
        <v/>
      </c>
      <c r="T69" s="26" t="s">
        <v>379</v>
      </c>
      <c r="U69" s="26">
        <v>5088</v>
      </c>
      <c r="V69" s="26">
        <v>83</v>
      </c>
    </row>
    <row r="70" spans="2:22" ht="15" customHeight="1" x14ac:dyDescent="0.25">
      <c r="B70" s="23">
        <f t="shared" si="4"/>
        <v>64</v>
      </c>
      <c r="C70" s="26" t="s">
        <v>315</v>
      </c>
      <c r="D70" s="26">
        <v>579</v>
      </c>
      <c r="E70" s="26"/>
      <c r="F70" s="23">
        <v>64</v>
      </c>
      <c r="G70" s="26" t="s">
        <v>290</v>
      </c>
      <c r="H70" s="26">
        <v>8</v>
      </c>
      <c r="I70" s="25"/>
      <c r="J70" s="26" t="str">
        <f t="shared" si="5"/>
        <v xml:space="preserve">Eritrea </v>
      </c>
      <c r="K70" s="26">
        <f t="shared" si="6"/>
        <v>17</v>
      </c>
      <c r="L70" s="26"/>
      <c r="M70" s="26" t="str">
        <f t="shared" si="7"/>
        <v xml:space="preserve">Eritrea </v>
      </c>
      <c r="N70" s="26">
        <f t="shared" si="8"/>
        <v>0</v>
      </c>
      <c r="O70" s="25"/>
      <c r="P70" s="25" t="s">
        <v>449</v>
      </c>
      <c r="Q70" s="26">
        <v>480</v>
      </c>
      <c r="R70" s="26"/>
      <c r="S70" s="78" t="str">
        <f t="shared" si="9"/>
        <v/>
      </c>
      <c r="T70" s="25" t="s">
        <v>449</v>
      </c>
      <c r="U70" s="26">
        <v>463</v>
      </c>
      <c r="V70" s="26"/>
    </row>
    <row r="71" spans="2:22" ht="15" customHeight="1" x14ac:dyDescent="0.25">
      <c r="B71" s="23">
        <f t="shared" si="4"/>
        <v>65</v>
      </c>
      <c r="C71" s="26" t="s">
        <v>353</v>
      </c>
      <c r="D71" s="26">
        <v>561</v>
      </c>
      <c r="E71" s="26"/>
      <c r="F71" s="23">
        <v>65</v>
      </c>
      <c r="G71" s="26" t="s">
        <v>307</v>
      </c>
      <c r="H71" s="26">
        <v>8</v>
      </c>
      <c r="I71" s="25"/>
      <c r="J71" s="26" t="str">
        <f t="shared" si="5"/>
        <v xml:space="preserve">Estonia </v>
      </c>
      <c r="K71" s="26">
        <f t="shared" si="6"/>
        <v>61</v>
      </c>
      <c r="L71" s="26"/>
      <c r="M71" s="26" t="str">
        <f t="shared" si="7"/>
        <v xml:space="preserve">Estonia </v>
      </c>
      <c r="N71" s="26">
        <f t="shared" si="8"/>
        <v>0</v>
      </c>
      <c r="O71" s="25"/>
      <c r="P71" s="25" t="s">
        <v>356</v>
      </c>
      <c r="Q71" s="26">
        <v>5046</v>
      </c>
      <c r="R71" s="26">
        <v>73</v>
      </c>
      <c r="S71" s="78" t="str">
        <f t="shared" si="9"/>
        <v/>
      </c>
      <c r="T71" s="25" t="s">
        <v>356</v>
      </c>
      <c r="U71" s="26">
        <v>4985</v>
      </c>
      <c r="V71" s="26">
        <v>73</v>
      </c>
    </row>
    <row r="72" spans="2:22" ht="15" customHeight="1" x14ac:dyDescent="0.25">
      <c r="B72" s="23">
        <f t="shared" ref="B72:B135" si="10">B71+1</f>
        <v>66</v>
      </c>
      <c r="C72" s="26" t="s">
        <v>364</v>
      </c>
      <c r="D72" s="26">
        <v>557</v>
      </c>
      <c r="E72" s="26"/>
      <c r="F72" s="23">
        <v>66</v>
      </c>
      <c r="G72" s="26" t="s">
        <v>321</v>
      </c>
      <c r="H72" s="26">
        <v>7</v>
      </c>
      <c r="I72" s="25"/>
      <c r="J72" s="26" t="str">
        <f t="shared" ref="J72:J135" si="11">P72</f>
        <v xml:space="preserve">Eswatini </v>
      </c>
      <c r="K72" s="26">
        <f t="shared" ref="K72:K135" si="12">Q72-U72</f>
        <v>4</v>
      </c>
      <c r="L72" s="26"/>
      <c r="M72" s="26" t="str">
        <f t="shared" ref="M72:M135" si="13">P72</f>
        <v xml:space="preserve">Eswatini </v>
      </c>
      <c r="N72" s="26">
        <f t="shared" ref="N72:N135" si="14">R72-V72</f>
        <v>0</v>
      </c>
      <c r="O72" s="25"/>
      <c r="P72" s="26" t="s">
        <v>416</v>
      </c>
      <c r="Q72" s="26">
        <v>5929</v>
      </c>
      <c r="R72" s="26">
        <v>117</v>
      </c>
      <c r="S72" s="78" t="str">
        <f t="shared" ref="S72:S135" si="15">IF(P72&lt;&gt;T72,"no","")</f>
        <v/>
      </c>
      <c r="T72" s="26" t="s">
        <v>416</v>
      </c>
      <c r="U72" s="26">
        <v>5925</v>
      </c>
      <c r="V72" s="26">
        <v>117</v>
      </c>
    </row>
    <row r="73" spans="2:22" ht="15" customHeight="1" x14ac:dyDescent="0.25">
      <c r="B73" s="23">
        <f t="shared" si="10"/>
        <v>67</v>
      </c>
      <c r="C73" s="26" t="s">
        <v>409</v>
      </c>
      <c r="D73" s="26">
        <v>496</v>
      </c>
      <c r="E73" s="26"/>
      <c r="F73" s="23">
        <v>67</v>
      </c>
      <c r="G73" s="26" t="s">
        <v>343</v>
      </c>
      <c r="H73" s="26">
        <v>7</v>
      </c>
      <c r="I73" s="25"/>
      <c r="J73" s="26" t="str">
        <f t="shared" si="11"/>
        <v xml:space="preserve">Ethiopia </v>
      </c>
      <c r="K73" s="26">
        <f t="shared" si="12"/>
        <v>359</v>
      </c>
      <c r="L73" s="26"/>
      <c r="M73" s="26" t="str">
        <f t="shared" si="13"/>
        <v xml:space="preserve">Ethiopia </v>
      </c>
      <c r="N73" s="26">
        <f t="shared" si="14"/>
        <v>11</v>
      </c>
      <c r="O73" s="25"/>
      <c r="P73" s="26" t="s">
        <v>404</v>
      </c>
      <c r="Q73" s="26">
        <v>96942</v>
      </c>
      <c r="R73" s="26">
        <v>1489</v>
      </c>
      <c r="S73" s="78" t="str">
        <f t="shared" si="15"/>
        <v/>
      </c>
      <c r="T73" s="26" t="s">
        <v>404</v>
      </c>
      <c r="U73" s="26">
        <v>96583</v>
      </c>
      <c r="V73" s="26">
        <v>1478</v>
      </c>
    </row>
    <row r="74" spans="2:22" ht="15" customHeight="1" x14ac:dyDescent="0.25">
      <c r="B74" s="23">
        <f t="shared" si="10"/>
        <v>68</v>
      </c>
      <c r="C74" s="26" t="s">
        <v>322</v>
      </c>
      <c r="D74" s="26">
        <v>449</v>
      </c>
      <c r="E74" s="26"/>
      <c r="F74" s="23">
        <v>68</v>
      </c>
      <c r="G74" s="26" t="s">
        <v>409</v>
      </c>
      <c r="H74" s="26">
        <v>7</v>
      </c>
      <c r="I74" s="25"/>
      <c r="J74" s="26" t="str">
        <f t="shared" si="11"/>
        <v xml:space="preserve">Faeroe Islands </v>
      </c>
      <c r="K74" s="26">
        <f t="shared" si="12"/>
        <v>0</v>
      </c>
      <c r="L74" s="26"/>
      <c r="M74" s="26" t="str">
        <f t="shared" si="13"/>
        <v xml:space="preserve">Faeroe Islands </v>
      </c>
      <c r="N74" s="26">
        <f t="shared" si="14"/>
        <v>0</v>
      </c>
      <c r="O74" s="25"/>
      <c r="P74" s="25" t="s">
        <v>420</v>
      </c>
      <c r="Q74" s="26">
        <v>495</v>
      </c>
      <c r="R74" s="26"/>
      <c r="S74" s="78" t="str">
        <f t="shared" si="15"/>
        <v/>
      </c>
      <c r="T74" s="25" t="s">
        <v>420</v>
      </c>
      <c r="U74" s="26">
        <v>495</v>
      </c>
      <c r="V74" s="26"/>
    </row>
    <row r="75" spans="2:22" ht="15" customHeight="1" x14ac:dyDescent="0.25">
      <c r="B75" s="23">
        <f t="shared" si="10"/>
        <v>69</v>
      </c>
      <c r="C75" s="26" t="s">
        <v>382</v>
      </c>
      <c r="D75" s="26">
        <v>425</v>
      </c>
      <c r="E75" s="26"/>
      <c r="F75" s="23">
        <v>69</v>
      </c>
      <c r="G75" s="26" t="s">
        <v>314</v>
      </c>
      <c r="H75" s="26">
        <v>7</v>
      </c>
      <c r="I75" s="25"/>
      <c r="J75" s="26" t="str">
        <f t="shared" si="11"/>
        <v xml:space="preserve">Falkland Islands </v>
      </c>
      <c r="K75" s="26">
        <f t="shared" si="12"/>
        <v>0</v>
      </c>
      <c r="L75" s="26"/>
      <c r="M75" s="26" t="str">
        <f t="shared" si="13"/>
        <v xml:space="preserve">Falkland Islands </v>
      </c>
      <c r="N75" s="26">
        <f t="shared" si="14"/>
        <v>0</v>
      </c>
      <c r="O75" s="25"/>
      <c r="P75" s="25" t="s">
        <v>467</v>
      </c>
      <c r="Q75" s="26">
        <v>13</v>
      </c>
      <c r="R75" s="26"/>
      <c r="S75" s="78" t="str">
        <f t="shared" si="15"/>
        <v/>
      </c>
      <c r="T75" s="25" t="s">
        <v>467</v>
      </c>
      <c r="U75" s="26">
        <v>13</v>
      </c>
      <c r="V75" s="26"/>
    </row>
    <row r="76" spans="2:22" ht="15" customHeight="1" x14ac:dyDescent="0.25">
      <c r="B76" s="23">
        <f t="shared" si="10"/>
        <v>70</v>
      </c>
      <c r="C76" s="26" t="s">
        <v>330</v>
      </c>
      <c r="D76" s="26">
        <v>418</v>
      </c>
      <c r="E76" s="26"/>
      <c r="F76" s="23">
        <v>70</v>
      </c>
      <c r="G76" s="26" t="s">
        <v>380</v>
      </c>
      <c r="H76" s="26">
        <v>5</v>
      </c>
      <c r="I76" s="25"/>
      <c r="J76" s="26" t="str">
        <f t="shared" si="11"/>
        <v xml:space="preserve">Fiji </v>
      </c>
      <c r="K76" s="26">
        <f t="shared" si="12"/>
        <v>0</v>
      </c>
      <c r="L76" s="26"/>
      <c r="M76" s="26" t="str">
        <f t="shared" si="13"/>
        <v xml:space="preserve">Fiji </v>
      </c>
      <c r="N76" s="26">
        <f t="shared" si="14"/>
        <v>0</v>
      </c>
      <c r="O76" s="25"/>
      <c r="P76" s="25" t="s">
        <v>459</v>
      </c>
      <c r="Q76" s="26">
        <v>34</v>
      </c>
      <c r="R76" s="26">
        <v>2</v>
      </c>
      <c r="S76" s="78" t="str">
        <f t="shared" si="15"/>
        <v/>
      </c>
      <c r="T76" s="25" t="s">
        <v>459</v>
      </c>
      <c r="U76" s="26">
        <v>34</v>
      </c>
      <c r="V76" s="26">
        <v>2</v>
      </c>
    </row>
    <row r="77" spans="2:22" ht="15" customHeight="1" x14ac:dyDescent="0.25">
      <c r="B77" s="23">
        <f t="shared" si="10"/>
        <v>71</v>
      </c>
      <c r="C77" s="26" t="s">
        <v>283</v>
      </c>
      <c r="D77" s="26">
        <v>381</v>
      </c>
      <c r="E77" s="26"/>
      <c r="F77" s="23">
        <v>71</v>
      </c>
      <c r="G77" s="26" t="s">
        <v>291</v>
      </c>
      <c r="H77" s="26">
        <v>4</v>
      </c>
      <c r="I77" s="25"/>
      <c r="J77" s="26" t="str">
        <f t="shared" si="11"/>
        <v xml:space="preserve">Finland </v>
      </c>
      <c r="K77" s="26">
        <f t="shared" si="12"/>
        <v>109</v>
      </c>
      <c r="L77" s="26"/>
      <c r="M77" s="26" t="str">
        <f t="shared" si="13"/>
        <v xml:space="preserve">Finland </v>
      </c>
      <c r="N77" s="26">
        <f t="shared" si="14"/>
        <v>1</v>
      </c>
      <c r="O77" s="25"/>
      <c r="P77" s="26" t="s">
        <v>328</v>
      </c>
      <c r="Q77" s="26">
        <v>16400</v>
      </c>
      <c r="R77" s="26">
        <v>359</v>
      </c>
      <c r="S77" s="78" t="str">
        <f t="shared" si="15"/>
        <v/>
      </c>
      <c r="T77" s="26" t="s">
        <v>328</v>
      </c>
      <c r="U77" s="26">
        <v>16291</v>
      </c>
      <c r="V77" s="26">
        <v>358</v>
      </c>
    </row>
    <row r="78" spans="2:22" ht="15" customHeight="1" x14ac:dyDescent="0.25">
      <c r="B78" s="23">
        <f t="shared" si="10"/>
        <v>72</v>
      </c>
      <c r="C78" s="26" t="s">
        <v>380</v>
      </c>
      <c r="D78" s="26">
        <v>380</v>
      </c>
      <c r="E78" s="26"/>
      <c r="F78" s="23">
        <v>72</v>
      </c>
      <c r="G78" s="26" t="s">
        <v>357</v>
      </c>
      <c r="H78" s="26">
        <v>4</v>
      </c>
      <c r="I78" s="25"/>
      <c r="J78" s="26" t="str">
        <f t="shared" si="11"/>
        <v xml:space="preserve">France </v>
      </c>
      <c r="K78" s="26">
        <f t="shared" si="12"/>
        <v>52518</v>
      </c>
      <c r="L78" s="26"/>
      <c r="M78" s="26" t="str">
        <f t="shared" si="13"/>
        <v xml:space="preserve">France </v>
      </c>
      <c r="N78" s="26">
        <f t="shared" si="14"/>
        <v>416</v>
      </c>
      <c r="O78" s="25"/>
      <c r="P78" s="25" t="s">
        <v>275</v>
      </c>
      <c r="Q78" s="26">
        <v>1466433</v>
      </c>
      <c r="R78" s="26">
        <v>37435</v>
      </c>
      <c r="S78" s="78" t="str">
        <f t="shared" si="15"/>
        <v/>
      </c>
      <c r="T78" s="25" t="s">
        <v>275</v>
      </c>
      <c r="U78" s="26">
        <v>1413915</v>
      </c>
      <c r="V78" s="26">
        <v>37019</v>
      </c>
    </row>
    <row r="79" spans="2:22" ht="15" customHeight="1" x14ac:dyDescent="0.25">
      <c r="B79" s="23">
        <f t="shared" si="10"/>
        <v>73</v>
      </c>
      <c r="C79" s="26" t="s">
        <v>290</v>
      </c>
      <c r="D79" s="26">
        <v>368</v>
      </c>
      <c r="E79" s="26"/>
      <c r="F79" s="23">
        <v>73</v>
      </c>
      <c r="G79" s="26" t="s">
        <v>303</v>
      </c>
      <c r="H79" s="26">
        <v>4</v>
      </c>
      <c r="I79" s="25"/>
      <c r="J79" s="26" t="str">
        <f t="shared" si="11"/>
        <v xml:space="preserve">French Guiana </v>
      </c>
      <c r="K79" s="26">
        <f t="shared" si="12"/>
        <v>31</v>
      </c>
      <c r="L79" s="26"/>
      <c r="M79" s="26" t="str">
        <f t="shared" si="13"/>
        <v xml:space="preserve">French Guiana </v>
      </c>
      <c r="N79" s="26">
        <f t="shared" si="14"/>
        <v>0</v>
      </c>
      <c r="O79" s="25"/>
      <c r="P79" s="25" t="s">
        <v>414</v>
      </c>
      <c r="Q79" s="26">
        <v>10567</v>
      </c>
      <c r="R79" s="26">
        <v>70</v>
      </c>
      <c r="S79" s="78" t="str">
        <f t="shared" si="15"/>
        <v/>
      </c>
      <c r="T79" s="25" t="s">
        <v>414</v>
      </c>
      <c r="U79" s="26">
        <v>10536</v>
      </c>
      <c r="V79" s="26">
        <v>70</v>
      </c>
    </row>
    <row r="80" spans="2:22" ht="15" customHeight="1" x14ac:dyDescent="0.25">
      <c r="B80" s="23">
        <f t="shared" si="10"/>
        <v>74</v>
      </c>
      <c r="C80" s="26" t="s">
        <v>404</v>
      </c>
      <c r="D80" s="26">
        <v>359</v>
      </c>
      <c r="E80" s="26"/>
      <c r="F80" s="23">
        <v>74</v>
      </c>
      <c r="G80" s="26" t="s">
        <v>359</v>
      </c>
      <c r="H80" s="26">
        <v>4</v>
      </c>
      <c r="I80" s="25"/>
      <c r="J80" s="26" t="str">
        <f t="shared" si="11"/>
        <v xml:space="preserve">French Polynesia </v>
      </c>
      <c r="K80" s="26">
        <f t="shared" si="12"/>
        <v>1384</v>
      </c>
      <c r="L80" s="26"/>
      <c r="M80" s="26" t="str">
        <f t="shared" si="13"/>
        <v xml:space="preserve">French Polynesia </v>
      </c>
      <c r="N80" s="26">
        <f t="shared" si="14"/>
        <v>9</v>
      </c>
      <c r="O80" s="25"/>
      <c r="P80" s="26" t="s">
        <v>442</v>
      </c>
      <c r="Q80" s="26">
        <v>8646</v>
      </c>
      <c r="R80" s="26">
        <v>38</v>
      </c>
      <c r="S80" s="78" t="str">
        <f t="shared" si="15"/>
        <v/>
      </c>
      <c r="T80" s="26" t="s">
        <v>442</v>
      </c>
      <c r="U80" s="26">
        <v>7262</v>
      </c>
      <c r="V80" s="26">
        <v>29</v>
      </c>
    </row>
    <row r="81" spans="2:22" ht="15" customHeight="1" x14ac:dyDescent="0.25">
      <c r="B81" s="23">
        <f t="shared" si="10"/>
        <v>75</v>
      </c>
      <c r="C81" s="26" t="s">
        <v>342</v>
      </c>
      <c r="D81" s="26">
        <v>345</v>
      </c>
      <c r="E81" s="26"/>
      <c r="F81" s="23">
        <v>75</v>
      </c>
      <c r="G81" s="26" t="s">
        <v>402</v>
      </c>
      <c r="H81" s="26">
        <v>4</v>
      </c>
      <c r="I81" s="25"/>
      <c r="J81" s="26" t="str">
        <f t="shared" si="11"/>
        <v xml:space="preserve">Gabon </v>
      </c>
      <c r="K81" s="26">
        <f t="shared" si="12"/>
        <v>16</v>
      </c>
      <c r="L81" s="26"/>
      <c r="M81" s="26" t="str">
        <f t="shared" si="13"/>
        <v xml:space="preserve">Gabon </v>
      </c>
      <c r="N81" s="26">
        <f t="shared" si="14"/>
        <v>0</v>
      </c>
      <c r="O81" s="25"/>
      <c r="P81" s="25" t="s">
        <v>360</v>
      </c>
      <c r="Q81" s="26">
        <v>8984</v>
      </c>
      <c r="R81" s="26">
        <v>55</v>
      </c>
      <c r="S81" s="78" t="str">
        <f t="shared" si="15"/>
        <v/>
      </c>
      <c r="T81" s="25" t="s">
        <v>360</v>
      </c>
      <c r="U81" s="26">
        <v>8968</v>
      </c>
      <c r="V81" s="26">
        <v>55</v>
      </c>
    </row>
    <row r="82" spans="2:22" ht="15" customHeight="1" x14ac:dyDescent="0.25">
      <c r="B82" s="23">
        <f t="shared" si="10"/>
        <v>76</v>
      </c>
      <c r="C82" s="26" t="s">
        <v>374</v>
      </c>
      <c r="D82" s="26">
        <v>321</v>
      </c>
      <c r="E82" s="26"/>
      <c r="F82" s="23">
        <v>76</v>
      </c>
      <c r="G82" s="26" t="s">
        <v>313</v>
      </c>
      <c r="H82" s="26">
        <v>4</v>
      </c>
      <c r="I82" s="25"/>
      <c r="J82" s="26" t="str">
        <f t="shared" si="11"/>
        <v xml:space="preserve">Gambia </v>
      </c>
      <c r="K82" s="26">
        <f t="shared" si="12"/>
        <v>0</v>
      </c>
      <c r="L82" s="26"/>
      <c r="M82" s="26" t="str">
        <f t="shared" si="13"/>
        <v xml:space="preserve">Gambia </v>
      </c>
      <c r="N82" s="26">
        <f t="shared" si="14"/>
        <v>0</v>
      </c>
      <c r="O82" s="25"/>
      <c r="P82" s="25" t="s">
        <v>453</v>
      </c>
      <c r="Q82" s="26">
        <v>3672</v>
      </c>
      <c r="R82" s="26">
        <v>119</v>
      </c>
      <c r="S82" s="78" t="str">
        <f t="shared" si="15"/>
        <v/>
      </c>
      <c r="T82" s="25" t="s">
        <v>453</v>
      </c>
      <c r="U82" s="26">
        <v>3672</v>
      </c>
      <c r="V82" s="26">
        <v>119</v>
      </c>
    </row>
    <row r="83" spans="2:22" ht="15" customHeight="1" x14ac:dyDescent="0.25">
      <c r="B83" s="23">
        <f t="shared" si="10"/>
        <v>77</v>
      </c>
      <c r="C83" s="26" t="s">
        <v>334</v>
      </c>
      <c r="D83" s="26">
        <v>319</v>
      </c>
      <c r="E83" s="26"/>
      <c r="F83" s="23">
        <v>77</v>
      </c>
      <c r="G83" s="26" t="s">
        <v>318</v>
      </c>
      <c r="H83" s="26">
        <v>3</v>
      </c>
      <c r="I83" s="25"/>
      <c r="J83" s="26" t="str">
        <f t="shared" si="11"/>
        <v xml:space="preserve">Georgia </v>
      </c>
      <c r="K83" s="26">
        <f t="shared" si="12"/>
        <v>1943</v>
      </c>
      <c r="L83" s="26"/>
      <c r="M83" s="26" t="str">
        <f t="shared" si="13"/>
        <v xml:space="preserve">Georgia </v>
      </c>
      <c r="N83" s="26">
        <f t="shared" si="14"/>
        <v>20</v>
      </c>
      <c r="O83" s="25"/>
      <c r="P83" s="25" t="s">
        <v>10</v>
      </c>
      <c r="Q83" s="26">
        <v>44522</v>
      </c>
      <c r="R83" s="26">
        <v>362</v>
      </c>
      <c r="S83" s="78" t="str">
        <f t="shared" si="15"/>
        <v/>
      </c>
      <c r="T83" s="25" t="s">
        <v>10</v>
      </c>
      <c r="U83" s="26">
        <v>42579</v>
      </c>
      <c r="V83" s="26">
        <v>342</v>
      </c>
    </row>
    <row r="84" spans="2:22" ht="15" customHeight="1" x14ac:dyDescent="0.25">
      <c r="B84" s="23">
        <f t="shared" si="10"/>
        <v>78</v>
      </c>
      <c r="C84" s="26" t="s">
        <v>321</v>
      </c>
      <c r="D84" s="26">
        <v>302</v>
      </c>
      <c r="E84" s="26"/>
      <c r="F84" s="23">
        <v>78</v>
      </c>
      <c r="G84" s="26" t="s">
        <v>443</v>
      </c>
      <c r="H84" s="26">
        <v>3</v>
      </c>
      <c r="I84" s="25"/>
      <c r="J84" s="26" t="str">
        <f t="shared" si="11"/>
        <v xml:space="preserve">Germany </v>
      </c>
      <c r="K84" s="26">
        <f t="shared" si="12"/>
        <v>16240</v>
      </c>
      <c r="L84" s="26"/>
      <c r="M84" s="26" t="str">
        <f t="shared" si="13"/>
        <v xml:space="preserve">Germany </v>
      </c>
      <c r="N84" s="26">
        <f t="shared" si="14"/>
        <v>112</v>
      </c>
      <c r="O84" s="25"/>
      <c r="P84" s="25" t="s">
        <v>276</v>
      </c>
      <c r="Q84" s="26">
        <v>560586</v>
      </c>
      <c r="R84" s="26">
        <v>10734</v>
      </c>
      <c r="S84" s="78" t="str">
        <f t="shared" si="15"/>
        <v/>
      </c>
      <c r="T84" s="25" t="s">
        <v>276</v>
      </c>
      <c r="U84" s="26">
        <v>544346</v>
      </c>
      <c r="V84" s="26">
        <v>10622</v>
      </c>
    </row>
    <row r="85" spans="2:22" ht="15" customHeight="1" x14ac:dyDescent="0.25">
      <c r="B85" s="23">
        <f t="shared" si="10"/>
        <v>79</v>
      </c>
      <c r="C85" s="26" t="s">
        <v>370</v>
      </c>
      <c r="D85" s="26">
        <v>275</v>
      </c>
      <c r="E85" s="26"/>
      <c r="F85" s="23">
        <v>79</v>
      </c>
      <c r="G85" s="26" t="s">
        <v>372</v>
      </c>
      <c r="H85" s="26">
        <v>3</v>
      </c>
      <c r="I85" s="25"/>
      <c r="J85" s="26" t="str">
        <f t="shared" si="11"/>
        <v xml:space="preserve">Ghana </v>
      </c>
      <c r="K85" s="26">
        <f t="shared" si="12"/>
        <v>76</v>
      </c>
      <c r="L85" s="26"/>
      <c r="M85" s="26" t="str">
        <f t="shared" si="13"/>
        <v xml:space="preserve">Ghana </v>
      </c>
      <c r="N85" s="26">
        <f t="shared" si="14"/>
        <v>0</v>
      </c>
      <c r="O85" s="25"/>
      <c r="P85" s="25" t="s">
        <v>329</v>
      </c>
      <c r="Q85" s="26">
        <v>48200</v>
      </c>
      <c r="R85" s="26">
        <v>320</v>
      </c>
      <c r="S85" s="78" t="str">
        <f t="shared" si="15"/>
        <v/>
      </c>
      <c r="T85" s="25" t="s">
        <v>329</v>
      </c>
      <c r="U85" s="26">
        <v>48124</v>
      </c>
      <c r="V85" s="26">
        <v>320</v>
      </c>
    </row>
    <row r="86" spans="2:22" ht="15" customHeight="1" x14ac:dyDescent="0.25">
      <c r="B86" s="23">
        <f t="shared" si="10"/>
        <v>80</v>
      </c>
      <c r="C86" s="26" t="s">
        <v>310</v>
      </c>
      <c r="D86" s="26">
        <v>259</v>
      </c>
      <c r="E86" s="26"/>
      <c r="F86" s="23">
        <v>80</v>
      </c>
      <c r="G86" s="26" t="s">
        <v>444</v>
      </c>
      <c r="H86" s="26">
        <v>3</v>
      </c>
      <c r="I86" s="25"/>
      <c r="J86" s="26" t="str">
        <f t="shared" si="11"/>
        <v xml:space="preserve">Gibraltar </v>
      </c>
      <c r="K86" s="26">
        <f t="shared" si="12"/>
        <v>4</v>
      </c>
      <c r="L86" s="26"/>
      <c r="M86" s="26" t="str">
        <f t="shared" si="13"/>
        <v xml:space="preserve">Gibraltar </v>
      </c>
      <c r="N86" s="26">
        <f t="shared" si="14"/>
        <v>0</v>
      </c>
      <c r="O86" s="25"/>
      <c r="P86" s="26" t="s">
        <v>425</v>
      </c>
      <c r="Q86" s="26">
        <v>707</v>
      </c>
      <c r="R86" s="26"/>
      <c r="S86" s="78" t="str">
        <f t="shared" si="15"/>
        <v/>
      </c>
      <c r="T86" s="26" t="s">
        <v>425</v>
      </c>
      <c r="U86" s="26">
        <v>703</v>
      </c>
      <c r="V86" s="26"/>
    </row>
    <row r="87" spans="2:22" ht="15" customHeight="1" x14ac:dyDescent="0.25">
      <c r="B87" s="23">
        <f t="shared" si="10"/>
        <v>81</v>
      </c>
      <c r="C87" s="26" t="s">
        <v>399</v>
      </c>
      <c r="D87" s="26">
        <v>239</v>
      </c>
      <c r="E87" s="26"/>
      <c r="F87" s="23">
        <v>81</v>
      </c>
      <c r="G87" s="26" t="s">
        <v>435</v>
      </c>
      <c r="H87" s="26">
        <v>2</v>
      </c>
      <c r="I87" s="25"/>
      <c r="J87" s="26" t="str">
        <f t="shared" si="11"/>
        <v xml:space="preserve">Greece </v>
      </c>
      <c r="K87" s="26">
        <f t="shared" si="12"/>
        <v>1151</v>
      </c>
      <c r="L87" s="26"/>
      <c r="M87" s="26" t="str">
        <f t="shared" si="13"/>
        <v xml:space="preserve">Greece </v>
      </c>
      <c r="N87" s="26">
        <f t="shared" si="14"/>
        <v>7</v>
      </c>
      <c r="O87" s="25"/>
      <c r="P87" s="25" t="s">
        <v>343</v>
      </c>
      <c r="Q87" s="26">
        <v>42080</v>
      </c>
      <c r="R87" s="26">
        <v>642</v>
      </c>
      <c r="S87" s="78" t="str">
        <f t="shared" si="15"/>
        <v/>
      </c>
      <c r="T87" s="25" t="s">
        <v>343</v>
      </c>
      <c r="U87" s="26">
        <v>40929</v>
      </c>
      <c r="V87" s="26">
        <v>635</v>
      </c>
    </row>
    <row r="88" spans="2:22" ht="15" customHeight="1" x14ac:dyDescent="0.25">
      <c r="B88" s="23">
        <f t="shared" si="10"/>
        <v>82</v>
      </c>
      <c r="C88" s="26" t="s">
        <v>423</v>
      </c>
      <c r="D88" s="26">
        <v>228</v>
      </c>
      <c r="E88" s="26"/>
      <c r="F88" s="23">
        <v>82</v>
      </c>
      <c r="G88" s="26" t="s">
        <v>320</v>
      </c>
      <c r="H88" s="26">
        <v>2</v>
      </c>
      <c r="I88" s="25"/>
      <c r="J88" s="26" t="str">
        <f t="shared" si="11"/>
        <v xml:space="preserve">Greenland </v>
      </c>
      <c r="K88" s="26">
        <f t="shared" si="12"/>
        <v>0</v>
      </c>
      <c r="L88" s="26"/>
      <c r="M88" s="26" t="str">
        <f t="shared" si="13"/>
        <v xml:space="preserve">Greenland </v>
      </c>
      <c r="N88" s="26">
        <f t="shared" si="14"/>
        <v>0</v>
      </c>
      <c r="O88" s="25"/>
      <c r="P88" s="26" t="s">
        <v>472</v>
      </c>
      <c r="Q88" s="26">
        <v>17</v>
      </c>
      <c r="R88" s="26"/>
      <c r="S88" s="78" t="str">
        <f t="shared" si="15"/>
        <v/>
      </c>
      <c r="T88" s="26" t="s">
        <v>472</v>
      </c>
      <c r="U88" s="26">
        <v>17</v>
      </c>
      <c r="V88" s="26"/>
    </row>
    <row r="89" spans="2:22" ht="15" customHeight="1" x14ac:dyDescent="0.25">
      <c r="B89" s="23">
        <f t="shared" si="10"/>
        <v>83</v>
      </c>
      <c r="C89" s="26" t="s">
        <v>390</v>
      </c>
      <c r="D89" s="26">
        <v>218</v>
      </c>
      <c r="E89" s="26"/>
      <c r="F89" s="23">
        <v>83</v>
      </c>
      <c r="G89" s="26" t="s">
        <v>429</v>
      </c>
      <c r="H89" s="26">
        <v>2</v>
      </c>
      <c r="I89" s="25"/>
      <c r="J89" s="26" t="str">
        <f t="shared" si="11"/>
        <v xml:space="preserve">Grenada </v>
      </c>
      <c r="K89" s="26">
        <f t="shared" si="12"/>
        <v>1</v>
      </c>
      <c r="L89" s="26"/>
      <c r="M89" s="26" t="str">
        <f t="shared" si="13"/>
        <v xml:space="preserve">Grenada </v>
      </c>
      <c r="N89" s="26">
        <f t="shared" si="14"/>
        <v>0</v>
      </c>
      <c r="O89" s="25"/>
      <c r="P89" s="25" t="s">
        <v>455</v>
      </c>
      <c r="Q89" s="26">
        <v>29</v>
      </c>
      <c r="R89" s="26"/>
      <c r="S89" s="78" t="str">
        <f t="shared" si="15"/>
        <v/>
      </c>
      <c r="T89" s="25" t="s">
        <v>455</v>
      </c>
      <c r="U89" s="26">
        <v>28</v>
      </c>
      <c r="V89" s="26"/>
    </row>
    <row r="90" spans="2:22" ht="15" customHeight="1" x14ac:dyDescent="0.25">
      <c r="B90" s="23">
        <f t="shared" si="10"/>
        <v>84</v>
      </c>
      <c r="C90" s="26" t="s">
        <v>320</v>
      </c>
      <c r="D90" s="26">
        <v>210</v>
      </c>
      <c r="E90" s="26"/>
      <c r="F90" s="23">
        <v>84</v>
      </c>
      <c r="G90" s="26" t="s">
        <v>298</v>
      </c>
      <c r="H90" s="26">
        <v>2</v>
      </c>
      <c r="I90" s="25"/>
      <c r="J90" s="26" t="str">
        <f t="shared" si="11"/>
        <v xml:space="preserve">Guadeloupe </v>
      </c>
      <c r="K90" s="26">
        <f t="shared" si="12"/>
        <v>0</v>
      </c>
      <c r="L90" s="26"/>
      <c r="M90" s="26" t="str">
        <f t="shared" si="13"/>
        <v xml:space="preserve">Guadeloupe </v>
      </c>
      <c r="N90" s="26">
        <f t="shared" si="14"/>
        <v>0</v>
      </c>
      <c r="O90" s="25"/>
      <c r="P90" s="26" t="s">
        <v>424</v>
      </c>
      <c r="Q90" s="26">
        <v>7605</v>
      </c>
      <c r="R90" s="26">
        <v>126</v>
      </c>
      <c r="S90" s="78" t="str">
        <f t="shared" si="15"/>
        <v/>
      </c>
      <c r="T90" s="26" t="s">
        <v>424</v>
      </c>
      <c r="U90" s="26">
        <v>7605</v>
      </c>
      <c r="V90" s="26">
        <v>126</v>
      </c>
    </row>
    <row r="91" spans="2:22" ht="15" customHeight="1" x14ac:dyDescent="0.25">
      <c r="B91" s="23">
        <f t="shared" si="10"/>
        <v>85</v>
      </c>
      <c r="C91" s="26" t="s">
        <v>377</v>
      </c>
      <c r="D91" s="26">
        <v>197</v>
      </c>
      <c r="E91" s="26"/>
      <c r="F91" s="23">
        <v>85</v>
      </c>
      <c r="G91" s="26" t="s">
        <v>394</v>
      </c>
      <c r="H91" s="26">
        <v>2</v>
      </c>
      <c r="I91" s="25"/>
      <c r="J91" s="26" t="str">
        <f t="shared" si="11"/>
        <v xml:space="preserve">Guatemala </v>
      </c>
      <c r="K91" s="26">
        <f t="shared" si="12"/>
        <v>0</v>
      </c>
      <c r="L91" s="26"/>
      <c r="M91" s="26" t="str">
        <f t="shared" si="13"/>
        <v xml:space="preserve">Guatemala </v>
      </c>
      <c r="N91" s="26">
        <f t="shared" si="14"/>
        <v>0</v>
      </c>
      <c r="O91" s="25"/>
      <c r="P91" s="25" t="s">
        <v>345</v>
      </c>
      <c r="Q91" s="26">
        <v>108104</v>
      </c>
      <c r="R91" s="26">
        <v>3738</v>
      </c>
      <c r="S91" s="78" t="str">
        <f t="shared" si="15"/>
        <v/>
      </c>
      <c r="T91" s="25" t="s">
        <v>345</v>
      </c>
      <c r="U91" s="26">
        <v>108104</v>
      </c>
      <c r="V91" s="26">
        <v>3738</v>
      </c>
    </row>
    <row r="92" spans="2:22" ht="15" customHeight="1" x14ac:dyDescent="0.25">
      <c r="B92" s="23">
        <f t="shared" si="10"/>
        <v>86</v>
      </c>
      <c r="C92" s="26" t="s">
        <v>289</v>
      </c>
      <c r="D92" s="26">
        <v>197</v>
      </c>
      <c r="E92" s="26"/>
      <c r="F92" s="23">
        <v>86</v>
      </c>
      <c r="G92" s="26" t="s">
        <v>325</v>
      </c>
      <c r="H92" s="26">
        <v>2</v>
      </c>
      <c r="I92" s="25"/>
      <c r="J92" s="26" t="str">
        <f t="shared" si="11"/>
        <v xml:space="preserve">Guinea </v>
      </c>
      <c r="K92" s="26">
        <f t="shared" si="12"/>
        <v>18</v>
      </c>
      <c r="L92" s="26"/>
      <c r="M92" s="26" t="str">
        <f t="shared" si="13"/>
        <v xml:space="preserve">Guinea </v>
      </c>
      <c r="N92" s="26">
        <f t="shared" si="14"/>
        <v>0</v>
      </c>
      <c r="O92" s="25"/>
      <c r="P92" s="26" t="s">
        <v>340</v>
      </c>
      <c r="Q92" s="26">
        <v>12213</v>
      </c>
      <c r="R92" s="26">
        <v>73</v>
      </c>
      <c r="S92" s="78" t="str">
        <f t="shared" si="15"/>
        <v/>
      </c>
      <c r="T92" s="26" t="s">
        <v>340</v>
      </c>
      <c r="U92" s="26">
        <v>12195</v>
      </c>
      <c r="V92" s="26">
        <v>73</v>
      </c>
    </row>
    <row r="93" spans="2:22" ht="15" customHeight="1" x14ac:dyDescent="0.25">
      <c r="B93" s="23">
        <f t="shared" si="10"/>
        <v>87</v>
      </c>
      <c r="C93" s="26" t="s">
        <v>327</v>
      </c>
      <c r="D93" s="26">
        <v>195</v>
      </c>
      <c r="E93" s="26"/>
      <c r="F93" s="23">
        <v>87</v>
      </c>
      <c r="G93" s="26" t="s">
        <v>390</v>
      </c>
      <c r="H93" s="26">
        <v>2</v>
      </c>
      <c r="I93" s="25"/>
      <c r="J93" s="26" t="str">
        <f t="shared" si="11"/>
        <v xml:space="preserve">Guinea-Bissau </v>
      </c>
      <c r="K93" s="26">
        <f t="shared" si="12"/>
        <v>0</v>
      </c>
      <c r="L93" s="26"/>
      <c r="M93" s="26" t="str">
        <f t="shared" si="13"/>
        <v xml:space="preserve">Guinea-Bissau </v>
      </c>
      <c r="N93" s="26">
        <f t="shared" si="14"/>
        <v>0</v>
      </c>
      <c r="O93" s="25"/>
      <c r="P93" s="26" t="s">
        <v>368</v>
      </c>
      <c r="Q93" s="26">
        <v>2413</v>
      </c>
      <c r="R93" s="26">
        <v>41</v>
      </c>
      <c r="S93" s="78" t="str">
        <f t="shared" si="15"/>
        <v/>
      </c>
      <c r="T93" s="26" t="s">
        <v>368</v>
      </c>
      <c r="U93" s="26">
        <v>2413</v>
      </c>
      <c r="V93" s="26">
        <v>41</v>
      </c>
    </row>
    <row r="94" spans="2:22" ht="15" customHeight="1" x14ac:dyDescent="0.25">
      <c r="B94" s="23">
        <f t="shared" si="10"/>
        <v>88</v>
      </c>
      <c r="C94" s="26" t="s">
        <v>443</v>
      </c>
      <c r="D94" s="26">
        <v>193</v>
      </c>
      <c r="E94" s="26"/>
      <c r="F94" s="23">
        <v>88</v>
      </c>
      <c r="G94" s="26" t="s">
        <v>399</v>
      </c>
      <c r="H94" s="26">
        <v>2</v>
      </c>
      <c r="I94" s="25"/>
      <c r="J94" s="26" t="str">
        <f t="shared" si="11"/>
        <v xml:space="preserve">Guyana </v>
      </c>
      <c r="K94" s="26">
        <f t="shared" si="12"/>
        <v>30</v>
      </c>
      <c r="L94" s="26"/>
      <c r="M94" s="26" t="str">
        <f t="shared" si="13"/>
        <v xml:space="preserve">Guyana </v>
      </c>
      <c r="N94" s="26">
        <f t="shared" si="14"/>
        <v>2</v>
      </c>
      <c r="O94" s="25"/>
      <c r="P94" s="25" t="s">
        <v>429</v>
      </c>
      <c r="Q94" s="26">
        <v>4238</v>
      </c>
      <c r="R94" s="26">
        <v>128</v>
      </c>
      <c r="S94" s="78" t="str">
        <f t="shared" si="15"/>
        <v/>
      </c>
      <c r="T94" s="25" t="s">
        <v>429</v>
      </c>
      <c r="U94" s="26">
        <v>4208</v>
      </c>
      <c r="V94" s="26">
        <v>126</v>
      </c>
    </row>
    <row r="95" spans="2:22" ht="15" customHeight="1" x14ac:dyDescent="0.25">
      <c r="B95" s="23">
        <f t="shared" si="10"/>
        <v>89</v>
      </c>
      <c r="C95" s="26" t="s">
        <v>338</v>
      </c>
      <c r="D95" s="26">
        <v>193</v>
      </c>
      <c r="E95" s="26"/>
      <c r="F95" s="23">
        <v>89</v>
      </c>
      <c r="G95" s="26" t="s">
        <v>423</v>
      </c>
      <c r="H95" s="26">
        <v>2</v>
      </c>
      <c r="I95" s="25"/>
      <c r="J95" s="26" t="str">
        <f t="shared" si="11"/>
        <v xml:space="preserve">Haiti </v>
      </c>
      <c r="K95" s="26">
        <f t="shared" si="12"/>
        <v>0</v>
      </c>
      <c r="L95" s="26"/>
      <c r="M95" s="26" t="str">
        <f t="shared" si="13"/>
        <v xml:space="preserve">Haiti </v>
      </c>
      <c r="N95" s="26">
        <f t="shared" si="14"/>
        <v>0</v>
      </c>
      <c r="O95" s="25"/>
      <c r="P95" s="25" t="s">
        <v>386</v>
      </c>
      <c r="Q95" s="26">
        <v>9057</v>
      </c>
      <c r="R95" s="26">
        <v>232</v>
      </c>
      <c r="S95" s="78" t="str">
        <f t="shared" si="15"/>
        <v/>
      </c>
      <c r="T95" s="25" t="s">
        <v>386</v>
      </c>
      <c r="U95" s="26">
        <v>9057</v>
      </c>
      <c r="V95" s="26">
        <v>232</v>
      </c>
    </row>
    <row r="96" spans="2:22" ht="15" customHeight="1" x14ac:dyDescent="0.25">
      <c r="B96" s="23">
        <f t="shared" si="10"/>
        <v>90</v>
      </c>
      <c r="C96" s="26" t="s">
        <v>309</v>
      </c>
      <c r="D96" s="26">
        <v>189</v>
      </c>
      <c r="E96" s="26"/>
      <c r="F96" s="23">
        <v>90</v>
      </c>
      <c r="G96" s="26" t="s">
        <v>445</v>
      </c>
      <c r="H96" s="26">
        <v>2</v>
      </c>
      <c r="I96" s="25"/>
      <c r="J96" s="26" t="str">
        <f t="shared" si="11"/>
        <v xml:space="preserve">Honduras </v>
      </c>
      <c r="K96" s="26">
        <f t="shared" si="12"/>
        <v>193</v>
      </c>
      <c r="L96" s="26"/>
      <c r="M96" s="26" t="str">
        <f t="shared" si="13"/>
        <v xml:space="preserve">Honduras </v>
      </c>
      <c r="N96" s="26">
        <f t="shared" si="14"/>
        <v>13</v>
      </c>
      <c r="O96" s="25"/>
      <c r="P96" s="25" t="s">
        <v>338</v>
      </c>
      <c r="Q96" s="26">
        <v>98405</v>
      </c>
      <c r="R96" s="26">
        <v>2688</v>
      </c>
      <c r="S96" s="78" t="str">
        <f t="shared" si="15"/>
        <v/>
      </c>
      <c r="T96" s="25" t="s">
        <v>338</v>
      </c>
      <c r="U96" s="26">
        <v>98212</v>
      </c>
      <c r="V96" s="26">
        <v>2675</v>
      </c>
    </row>
    <row r="97" spans="2:22" ht="15" customHeight="1" x14ac:dyDescent="0.25">
      <c r="B97" s="23">
        <f t="shared" si="10"/>
        <v>91</v>
      </c>
      <c r="C97" s="26" t="s">
        <v>422</v>
      </c>
      <c r="D97" s="26">
        <v>142</v>
      </c>
      <c r="E97" s="26"/>
      <c r="F97" s="23">
        <v>91</v>
      </c>
      <c r="G97" s="26" t="s">
        <v>352</v>
      </c>
      <c r="H97" s="26">
        <v>1</v>
      </c>
      <c r="I97" s="25"/>
      <c r="J97" s="26" t="str">
        <f t="shared" si="11"/>
        <v xml:space="preserve">Hong Kong </v>
      </c>
      <c r="K97" s="26">
        <f t="shared" si="12"/>
        <v>6</v>
      </c>
      <c r="L97" s="26"/>
      <c r="M97" s="26" t="str">
        <f t="shared" si="13"/>
        <v xml:space="preserve">Hong Kong </v>
      </c>
      <c r="N97" s="26">
        <f t="shared" si="14"/>
        <v>0</v>
      </c>
      <c r="O97" s="25"/>
      <c r="P97" s="25" t="s">
        <v>369</v>
      </c>
      <c r="Q97" s="26">
        <v>5337</v>
      </c>
      <c r="R97" s="26">
        <v>105</v>
      </c>
      <c r="S97" s="78" t="str">
        <f t="shared" si="15"/>
        <v/>
      </c>
      <c r="T97" s="25" t="s">
        <v>369</v>
      </c>
      <c r="U97" s="26">
        <v>5331</v>
      </c>
      <c r="V97" s="26">
        <v>105</v>
      </c>
    </row>
    <row r="98" spans="2:22" ht="15" customHeight="1" x14ac:dyDescent="0.25">
      <c r="B98" s="23">
        <f t="shared" si="10"/>
        <v>92</v>
      </c>
      <c r="C98" s="26" t="s">
        <v>372</v>
      </c>
      <c r="D98" s="26">
        <v>132</v>
      </c>
      <c r="E98" s="26"/>
      <c r="F98" s="23">
        <v>92</v>
      </c>
      <c r="G98" s="26" t="s">
        <v>377</v>
      </c>
      <c r="H98" s="26">
        <v>1</v>
      </c>
      <c r="I98" s="25"/>
      <c r="J98" s="26" t="str">
        <f t="shared" si="11"/>
        <v xml:space="preserve">Hungary </v>
      </c>
      <c r="K98" s="26">
        <f t="shared" si="12"/>
        <v>0</v>
      </c>
      <c r="L98" s="26"/>
      <c r="M98" s="26" t="str">
        <f t="shared" si="13"/>
        <v xml:space="preserve">Hungary </v>
      </c>
      <c r="N98" s="26">
        <f t="shared" si="14"/>
        <v>0</v>
      </c>
      <c r="O98" s="25"/>
      <c r="P98" s="25" t="s">
        <v>337</v>
      </c>
      <c r="Q98" s="26">
        <v>82780</v>
      </c>
      <c r="R98" s="26">
        <v>1889</v>
      </c>
      <c r="S98" s="78" t="str">
        <f t="shared" si="15"/>
        <v/>
      </c>
      <c r="T98" s="25" t="s">
        <v>337</v>
      </c>
      <c r="U98" s="26">
        <v>82780</v>
      </c>
      <c r="V98" s="26">
        <v>1889</v>
      </c>
    </row>
    <row r="99" spans="2:22" ht="15" customHeight="1" x14ac:dyDescent="0.25">
      <c r="B99" s="23">
        <f t="shared" si="10"/>
        <v>93</v>
      </c>
      <c r="C99" s="26" t="s">
        <v>394</v>
      </c>
      <c r="D99" s="26">
        <v>126</v>
      </c>
      <c r="E99" s="26"/>
      <c r="F99" s="23">
        <v>93</v>
      </c>
      <c r="G99" s="26" t="s">
        <v>312</v>
      </c>
      <c r="H99" s="26">
        <v>1</v>
      </c>
      <c r="I99" s="25"/>
      <c r="J99" s="26" t="str">
        <f t="shared" si="11"/>
        <v xml:space="preserve">Iceland </v>
      </c>
      <c r="K99" s="26">
        <f t="shared" si="12"/>
        <v>41</v>
      </c>
      <c r="L99" s="26"/>
      <c r="M99" s="26" t="str">
        <f t="shared" si="13"/>
        <v xml:space="preserve">Iceland </v>
      </c>
      <c r="N99" s="26">
        <f t="shared" si="14"/>
        <v>1</v>
      </c>
      <c r="O99" s="25"/>
      <c r="P99" s="25" t="s">
        <v>355</v>
      </c>
      <c r="Q99" s="26">
        <v>4931</v>
      </c>
      <c r="R99" s="26">
        <v>16</v>
      </c>
      <c r="S99" s="78" t="str">
        <f t="shared" si="15"/>
        <v/>
      </c>
      <c r="T99" s="25" t="s">
        <v>355</v>
      </c>
      <c r="U99" s="26">
        <v>4890</v>
      </c>
      <c r="V99" s="26">
        <v>15</v>
      </c>
    </row>
    <row r="100" spans="2:22" ht="15" customHeight="1" x14ac:dyDescent="0.25">
      <c r="B100" s="23">
        <f t="shared" si="10"/>
        <v>94</v>
      </c>
      <c r="C100" s="26" t="s">
        <v>363</v>
      </c>
      <c r="D100" s="26">
        <v>123</v>
      </c>
      <c r="E100" s="26"/>
      <c r="F100" s="23">
        <v>94</v>
      </c>
      <c r="G100" s="26" t="s">
        <v>310</v>
      </c>
      <c r="H100" s="26">
        <v>1</v>
      </c>
      <c r="I100" s="25"/>
      <c r="J100" s="26" t="str">
        <f t="shared" si="11"/>
        <v xml:space="preserve">India </v>
      </c>
      <c r="K100" s="26">
        <f t="shared" si="12"/>
        <v>38301</v>
      </c>
      <c r="L100" s="26"/>
      <c r="M100" s="26" t="str">
        <f t="shared" si="13"/>
        <v xml:space="preserve">India </v>
      </c>
      <c r="N100" s="26">
        <f t="shared" si="14"/>
        <v>497</v>
      </c>
      <c r="O100" s="25"/>
      <c r="P100" s="25" t="s">
        <v>279</v>
      </c>
      <c r="Q100" s="26">
        <v>8267623</v>
      </c>
      <c r="R100" s="26">
        <v>123139</v>
      </c>
      <c r="S100" s="78" t="str">
        <f t="shared" si="15"/>
        <v/>
      </c>
      <c r="T100" s="25" t="s">
        <v>279</v>
      </c>
      <c r="U100" s="26">
        <v>8229322</v>
      </c>
      <c r="V100" s="26">
        <v>122642</v>
      </c>
    </row>
    <row r="101" spans="2:22" ht="15" customHeight="1" x14ac:dyDescent="0.25">
      <c r="B101" s="23">
        <f t="shared" si="10"/>
        <v>95</v>
      </c>
      <c r="C101" s="26" t="s">
        <v>328</v>
      </c>
      <c r="D101" s="26">
        <v>109</v>
      </c>
      <c r="E101" s="26"/>
      <c r="F101" s="23">
        <v>95</v>
      </c>
      <c r="G101" s="26" t="s">
        <v>328</v>
      </c>
      <c r="H101" s="26">
        <v>1</v>
      </c>
      <c r="I101" s="25"/>
      <c r="J101" s="26" t="str">
        <f t="shared" si="11"/>
        <v xml:space="preserve">Indonesia </v>
      </c>
      <c r="K101" s="26">
        <f t="shared" si="12"/>
        <v>2618</v>
      </c>
      <c r="L101" s="26"/>
      <c r="M101" s="26" t="str">
        <f t="shared" si="13"/>
        <v xml:space="preserve">Indonesia </v>
      </c>
      <c r="N101" s="26">
        <f t="shared" si="14"/>
        <v>101</v>
      </c>
      <c r="O101" s="25"/>
      <c r="P101" s="25" t="s">
        <v>299</v>
      </c>
      <c r="Q101" s="26">
        <v>415402</v>
      </c>
      <c r="R101" s="26">
        <v>14044</v>
      </c>
      <c r="S101" s="78" t="str">
        <f t="shared" si="15"/>
        <v/>
      </c>
      <c r="T101" s="25" t="s">
        <v>299</v>
      </c>
      <c r="U101" s="26">
        <v>412784</v>
      </c>
      <c r="V101" s="26">
        <v>13943</v>
      </c>
    </row>
    <row r="102" spans="2:22" ht="15" customHeight="1" x14ac:dyDescent="0.25">
      <c r="B102" s="23">
        <f t="shared" si="10"/>
        <v>96</v>
      </c>
      <c r="C102" s="26" t="s">
        <v>318</v>
      </c>
      <c r="D102" s="26">
        <v>95</v>
      </c>
      <c r="E102" s="26"/>
      <c r="F102" s="23">
        <v>96</v>
      </c>
      <c r="G102" s="26" t="s">
        <v>355</v>
      </c>
      <c r="H102" s="26">
        <v>1</v>
      </c>
      <c r="I102" s="25"/>
      <c r="J102" s="26" t="str">
        <f t="shared" si="11"/>
        <v xml:space="preserve">Iran </v>
      </c>
      <c r="K102" s="26">
        <f t="shared" si="12"/>
        <v>8289</v>
      </c>
      <c r="L102" s="26"/>
      <c r="M102" s="26" t="str">
        <f t="shared" si="13"/>
        <v xml:space="preserve">Iran </v>
      </c>
      <c r="N102" s="26">
        <f t="shared" si="14"/>
        <v>440</v>
      </c>
      <c r="O102" s="25"/>
      <c r="P102" s="25" t="s">
        <v>278</v>
      </c>
      <c r="Q102" s="26">
        <v>628780</v>
      </c>
      <c r="R102" s="26">
        <v>35738</v>
      </c>
      <c r="S102" s="78" t="str">
        <f t="shared" si="15"/>
        <v/>
      </c>
      <c r="T102" s="25" t="s">
        <v>278</v>
      </c>
      <c r="U102" s="26">
        <v>620491</v>
      </c>
      <c r="V102" s="26">
        <v>35298</v>
      </c>
    </row>
    <row r="103" spans="2:22" ht="15" customHeight="1" x14ac:dyDescent="0.25">
      <c r="B103" s="23">
        <f t="shared" si="10"/>
        <v>97</v>
      </c>
      <c r="C103" s="26" t="s">
        <v>329</v>
      </c>
      <c r="D103" s="26">
        <v>76</v>
      </c>
      <c r="E103" s="26"/>
      <c r="F103" s="23">
        <v>97</v>
      </c>
      <c r="G103" s="26" t="s">
        <v>363</v>
      </c>
      <c r="H103" s="26">
        <v>1</v>
      </c>
      <c r="I103" s="25"/>
      <c r="J103" s="26" t="str">
        <f t="shared" si="11"/>
        <v xml:space="preserve">Iraq </v>
      </c>
      <c r="K103" s="26">
        <f t="shared" si="12"/>
        <v>3413</v>
      </c>
      <c r="L103" s="26"/>
      <c r="M103" s="26" t="str">
        <f t="shared" si="13"/>
        <v xml:space="preserve">Iraq </v>
      </c>
      <c r="N103" s="26">
        <f t="shared" si="14"/>
        <v>51</v>
      </c>
      <c r="O103" s="25"/>
      <c r="P103" s="25" t="s">
        <v>335</v>
      </c>
      <c r="Q103" s="26">
        <v>478701</v>
      </c>
      <c r="R103" s="26">
        <v>11017</v>
      </c>
      <c r="S103" s="78" t="str">
        <f t="shared" si="15"/>
        <v/>
      </c>
      <c r="T103" s="25" t="s">
        <v>335</v>
      </c>
      <c r="U103" s="26">
        <v>475288</v>
      </c>
      <c r="V103" s="26">
        <v>10966</v>
      </c>
    </row>
    <row r="104" spans="2:22" ht="15" customHeight="1" x14ac:dyDescent="0.25">
      <c r="B104" s="23">
        <f t="shared" si="10"/>
        <v>98</v>
      </c>
      <c r="C104" s="26" t="s">
        <v>313</v>
      </c>
      <c r="D104" s="26">
        <v>75</v>
      </c>
      <c r="E104" s="26"/>
      <c r="F104" s="23">
        <v>98</v>
      </c>
      <c r="G104" s="26" t="s">
        <v>422</v>
      </c>
      <c r="H104" s="26">
        <v>1</v>
      </c>
      <c r="I104" s="25"/>
      <c r="J104" s="26" t="str">
        <f t="shared" si="11"/>
        <v xml:space="preserve">Ireland </v>
      </c>
      <c r="K104" s="26">
        <f t="shared" si="12"/>
        <v>748</v>
      </c>
      <c r="L104" s="26"/>
      <c r="M104" s="26" t="str">
        <f t="shared" si="13"/>
        <v xml:space="preserve">Ireland </v>
      </c>
      <c r="N104" s="26">
        <f t="shared" si="14"/>
        <v>2</v>
      </c>
      <c r="O104" s="25"/>
      <c r="P104" s="25" t="s">
        <v>298</v>
      </c>
      <c r="Q104" s="26">
        <v>62750</v>
      </c>
      <c r="R104" s="26">
        <v>1917</v>
      </c>
      <c r="S104" s="78" t="str">
        <f t="shared" si="15"/>
        <v/>
      </c>
      <c r="T104" s="25" t="s">
        <v>298</v>
      </c>
      <c r="U104" s="26">
        <v>62002</v>
      </c>
      <c r="V104" s="26">
        <v>1915</v>
      </c>
    </row>
    <row r="105" spans="2:22" ht="15" customHeight="1" x14ac:dyDescent="0.25">
      <c r="B105" s="23">
        <f t="shared" si="10"/>
        <v>99</v>
      </c>
      <c r="C105" s="26" t="s">
        <v>326</v>
      </c>
      <c r="D105" s="26">
        <v>72</v>
      </c>
      <c r="E105" s="26"/>
      <c r="F105" s="23">
        <v>99</v>
      </c>
      <c r="G105" s="26" t="s">
        <v>326</v>
      </c>
      <c r="H105" s="26">
        <v>1</v>
      </c>
      <c r="I105" s="25"/>
      <c r="J105" s="26" t="str">
        <f t="shared" si="11"/>
        <v xml:space="preserve">Isle of Man </v>
      </c>
      <c r="K105" s="26">
        <f t="shared" si="12"/>
        <v>2</v>
      </c>
      <c r="L105" s="26"/>
      <c r="M105" s="26" t="str">
        <f t="shared" si="13"/>
        <v xml:space="preserve">Isle of Man </v>
      </c>
      <c r="N105" s="26">
        <f t="shared" si="14"/>
        <v>0</v>
      </c>
      <c r="O105" s="25"/>
      <c r="P105" s="25" t="s">
        <v>407</v>
      </c>
      <c r="Q105" s="26">
        <v>355</v>
      </c>
      <c r="R105" s="26">
        <v>24</v>
      </c>
      <c r="S105" s="78" t="str">
        <f t="shared" si="15"/>
        <v/>
      </c>
      <c r="T105" s="25" t="s">
        <v>407</v>
      </c>
      <c r="U105" s="26">
        <v>353</v>
      </c>
      <c r="V105" s="26">
        <v>24</v>
      </c>
    </row>
    <row r="106" spans="2:22" ht="15" customHeight="1" x14ac:dyDescent="0.25">
      <c r="B106" s="23">
        <f t="shared" si="10"/>
        <v>100</v>
      </c>
      <c r="C106" s="26" t="s">
        <v>384</v>
      </c>
      <c r="D106" s="26">
        <v>63</v>
      </c>
      <c r="E106" s="26"/>
      <c r="F106" s="23">
        <v>100</v>
      </c>
      <c r="G106" s="26" t="s">
        <v>297</v>
      </c>
      <c r="H106" s="26">
        <v>1</v>
      </c>
      <c r="I106" s="25"/>
      <c r="J106" s="26" t="str">
        <f t="shared" si="11"/>
        <v xml:space="preserve">Israel </v>
      </c>
      <c r="K106" s="26">
        <f t="shared" si="12"/>
        <v>852</v>
      </c>
      <c r="L106" s="26"/>
      <c r="M106" s="26" t="str">
        <f t="shared" si="13"/>
        <v xml:space="preserve">Israel </v>
      </c>
      <c r="N106" s="26">
        <f t="shared" si="14"/>
        <v>26</v>
      </c>
      <c r="O106" s="25"/>
      <c r="P106" s="25" t="s">
        <v>306</v>
      </c>
      <c r="Q106" s="26">
        <v>315983</v>
      </c>
      <c r="R106" s="26">
        <v>2580</v>
      </c>
      <c r="S106" s="78" t="str">
        <f t="shared" si="15"/>
        <v/>
      </c>
      <c r="T106" s="25" t="s">
        <v>306</v>
      </c>
      <c r="U106" s="26">
        <v>315131</v>
      </c>
      <c r="V106" s="26">
        <v>2554</v>
      </c>
    </row>
    <row r="107" spans="2:22" ht="15" customHeight="1" x14ac:dyDescent="0.25">
      <c r="B107" s="23">
        <f t="shared" si="10"/>
        <v>101</v>
      </c>
      <c r="C107" s="26" t="s">
        <v>381</v>
      </c>
      <c r="D107" s="26">
        <v>63</v>
      </c>
      <c r="E107" s="26"/>
      <c r="F107" s="23">
        <v>101</v>
      </c>
      <c r="G107" s="26" t="s">
        <v>385</v>
      </c>
      <c r="H107" s="26">
        <v>1</v>
      </c>
      <c r="I107" s="25"/>
      <c r="J107" s="26" t="str">
        <f t="shared" si="11"/>
        <v xml:space="preserve">Italy </v>
      </c>
      <c r="K107" s="26">
        <f t="shared" si="12"/>
        <v>22253</v>
      </c>
      <c r="L107" s="26"/>
      <c r="M107" s="26" t="str">
        <f t="shared" si="13"/>
        <v xml:space="preserve">Italy </v>
      </c>
      <c r="N107" s="26">
        <f t="shared" si="14"/>
        <v>233</v>
      </c>
      <c r="O107" s="25"/>
      <c r="P107" s="25" t="s">
        <v>274</v>
      </c>
      <c r="Q107" s="26">
        <v>731588</v>
      </c>
      <c r="R107" s="26">
        <v>39059</v>
      </c>
      <c r="S107" s="78" t="str">
        <f t="shared" si="15"/>
        <v/>
      </c>
      <c r="T107" s="25" t="s">
        <v>274</v>
      </c>
      <c r="U107" s="26">
        <v>709335</v>
      </c>
      <c r="V107" s="26">
        <v>38826</v>
      </c>
    </row>
    <row r="108" spans="2:22" ht="15" customHeight="1" x14ac:dyDescent="0.25">
      <c r="B108" s="23">
        <f t="shared" si="10"/>
        <v>102</v>
      </c>
      <c r="C108" s="26" t="s">
        <v>356</v>
      </c>
      <c r="D108" s="26">
        <v>61</v>
      </c>
      <c r="E108" s="26"/>
      <c r="F108" s="23">
        <v>102</v>
      </c>
      <c r="G108" s="26" t="s">
        <v>342</v>
      </c>
      <c r="H108" s="26">
        <v>1</v>
      </c>
      <c r="I108" s="25"/>
      <c r="J108" s="26" t="str">
        <f t="shared" si="11"/>
        <v xml:space="preserve">Ivory Coast </v>
      </c>
      <c r="K108" s="26">
        <f t="shared" si="12"/>
        <v>37</v>
      </c>
      <c r="L108" s="26"/>
      <c r="M108" s="26" t="str">
        <f t="shared" si="13"/>
        <v xml:space="preserve">Ivory Coast </v>
      </c>
      <c r="N108" s="26">
        <f t="shared" si="14"/>
        <v>0</v>
      </c>
      <c r="O108" s="25"/>
      <c r="P108" s="25" t="s">
        <v>349</v>
      </c>
      <c r="Q108" s="26">
        <v>20753</v>
      </c>
      <c r="R108" s="26">
        <v>126</v>
      </c>
      <c r="S108" s="78" t="str">
        <f t="shared" si="15"/>
        <v/>
      </c>
      <c r="T108" s="25" t="s">
        <v>349</v>
      </c>
      <c r="U108" s="26">
        <v>20716</v>
      </c>
      <c r="V108" s="26">
        <v>126</v>
      </c>
    </row>
    <row r="109" spans="2:22" ht="15" customHeight="1" x14ac:dyDescent="0.25">
      <c r="B109" s="23">
        <f t="shared" si="10"/>
        <v>103</v>
      </c>
      <c r="C109" s="26" t="s">
        <v>444</v>
      </c>
      <c r="D109" s="26">
        <v>54</v>
      </c>
      <c r="E109" s="26"/>
      <c r="F109" s="23">
        <v>103</v>
      </c>
      <c r="G109" s="26" t="s">
        <v>418</v>
      </c>
      <c r="H109" s="26">
        <v>1</v>
      </c>
      <c r="I109" s="25"/>
      <c r="J109" s="26" t="str">
        <f t="shared" si="11"/>
        <v xml:space="preserve">Jamaica </v>
      </c>
      <c r="K109" s="26">
        <f t="shared" si="12"/>
        <v>126</v>
      </c>
      <c r="L109" s="26"/>
      <c r="M109" s="26" t="str">
        <f t="shared" si="13"/>
        <v xml:space="preserve">Jamaica </v>
      </c>
      <c r="N109" s="26">
        <f t="shared" si="14"/>
        <v>2</v>
      </c>
      <c r="O109" s="25"/>
      <c r="P109" s="25" t="s">
        <v>394</v>
      </c>
      <c r="Q109" s="26">
        <v>9257</v>
      </c>
      <c r="R109" s="26">
        <v>210</v>
      </c>
      <c r="S109" s="78" t="str">
        <f t="shared" si="15"/>
        <v/>
      </c>
      <c r="T109" s="25" t="s">
        <v>394</v>
      </c>
      <c r="U109" s="26">
        <v>9131</v>
      </c>
      <c r="V109" s="26">
        <v>208</v>
      </c>
    </row>
    <row r="110" spans="2:22" ht="15" customHeight="1" x14ac:dyDescent="0.25">
      <c r="B110" s="23">
        <f t="shared" si="10"/>
        <v>104</v>
      </c>
      <c r="C110" s="26" t="s">
        <v>281</v>
      </c>
      <c r="D110" s="26">
        <v>49</v>
      </c>
      <c r="E110" s="26"/>
      <c r="F110" s="23">
        <v>104</v>
      </c>
      <c r="G110" s="26" t="s">
        <v>384</v>
      </c>
      <c r="H110" s="26">
        <v>0</v>
      </c>
      <c r="I110" s="25"/>
      <c r="J110" s="26" t="str">
        <f t="shared" si="11"/>
        <v xml:space="preserve">Japan </v>
      </c>
      <c r="K110" s="26">
        <f t="shared" si="12"/>
        <v>667</v>
      </c>
      <c r="L110" s="26"/>
      <c r="M110" s="26" t="str">
        <f t="shared" si="13"/>
        <v xml:space="preserve">Japan </v>
      </c>
      <c r="N110" s="26">
        <f t="shared" si="14"/>
        <v>8</v>
      </c>
      <c r="O110" s="25"/>
      <c r="P110" s="25" t="s">
        <v>307</v>
      </c>
      <c r="Q110" s="26">
        <v>101813</v>
      </c>
      <c r="R110" s="26">
        <v>1774</v>
      </c>
      <c r="S110" s="78" t="str">
        <f t="shared" si="15"/>
        <v/>
      </c>
      <c r="T110" s="25" t="s">
        <v>307</v>
      </c>
      <c r="U110" s="26">
        <v>101146</v>
      </c>
      <c r="V110" s="26">
        <v>1766</v>
      </c>
    </row>
    <row r="111" spans="2:22" ht="15" customHeight="1" x14ac:dyDescent="0.25">
      <c r="B111" s="23">
        <f t="shared" si="10"/>
        <v>105</v>
      </c>
      <c r="C111" s="26" t="s">
        <v>458</v>
      </c>
      <c r="D111" s="26">
        <v>47</v>
      </c>
      <c r="E111" s="26"/>
      <c r="F111" s="23">
        <v>105</v>
      </c>
      <c r="G111" s="26" t="s">
        <v>480</v>
      </c>
      <c r="H111" s="26">
        <v>0</v>
      </c>
      <c r="I111" s="25"/>
      <c r="J111" s="26" t="str">
        <f t="shared" si="11"/>
        <v xml:space="preserve">Jordan </v>
      </c>
      <c r="K111" s="26">
        <f t="shared" si="12"/>
        <v>5877</v>
      </c>
      <c r="L111" s="26"/>
      <c r="M111" s="26" t="str">
        <f t="shared" si="13"/>
        <v xml:space="preserve">Jordan </v>
      </c>
      <c r="N111" s="26">
        <f t="shared" si="14"/>
        <v>47</v>
      </c>
      <c r="O111" s="25"/>
      <c r="P111" s="25" t="s">
        <v>388</v>
      </c>
      <c r="Q111" s="26">
        <v>81743</v>
      </c>
      <c r="R111" s="26">
        <v>913</v>
      </c>
      <c r="S111" s="78" t="str">
        <f t="shared" si="15"/>
        <v/>
      </c>
      <c r="T111" s="25" t="s">
        <v>388</v>
      </c>
      <c r="U111" s="26">
        <v>75866</v>
      </c>
      <c r="V111" s="26">
        <v>866</v>
      </c>
    </row>
    <row r="112" spans="2:22" ht="15" customHeight="1" x14ac:dyDescent="0.25">
      <c r="B112" s="23">
        <f t="shared" si="10"/>
        <v>106</v>
      </c>
      <c r="C112" s="26" t="s">
        <v>438</v>
      </c>
      <c r="D112" s="26">
        <v>47</v>
      </c>
      <c r="E112" s="26"/>
      <c r="F112" s="23">
        <v>106</v>
      </c>
      <c r="G112" s="26" t="s">
        <v>452</v>
      </c>
      <c r="H112" s="26">
        <v>0</v>
      </c>
      <c r="I112" s="25"/>
      <c r="J112" s="26" t="str">
        <f t="shared" si="11"/>
        <v xml:space="preserve">Kazakhstan </v>
      </c>
      <c r="K112" s="26">
        <f t="shared" si="12"/>
        <v>449</v>
      </c>
      <c r="L112" s="26"/>
      <c r="M112" s="26" t="str">
        <f t="shared" si="13"/>
        <v xml:space="preserve">Kazakhstan </v>
      </c>
      <c r="N112" s="26">
        <f t="shared" si="14"/>
        <v>32</v>
      </c>
      <c r="O112" s="25"/>
      <c r="P112" s="26" t="s">
        <v>322</v>
      </c>
      <c r="Q112" s="26">
        <v>113309</v>
      </c>
      <c r="R112" s="26">
        <v>1857</v>
      </c>
      <c r="S112" s="78" t="str">
        <f t="shared" si="15"/>
        <v/>
      </c>
      <c r="T112" s="26" t="s">
        <v>322</v>
      </c>
      <c r="U112" s="26">
        <v>112860</v>
      </c>
      <c r="V112" s="26">
        <v>1825</v>
      </c>
    </row>
    <row r="113" spans="2:22" ht="15" customHeight="1" x14ac:dyDescent="0.25">
      <c r="B113" s="23">
        <f t="shared" si="10"/>
        <v>107</v>
      </c>
      <c r="C113" s="26" t="s">
        <v>339</v>
      </c>
      <c r="D113" s="26">
        <v>47</v>
      </c>
      <c r="E113" s="26"/>
      <c r="F113" s="23">
        <v>107</v>
      </c>
      <c r="G113" s="26" t="s">
        <v>434</v>
      </c>
      <c r="H113" s="26">
        <v>0</v>
      </c>
      <c r="I113" s="25"/>
      <c r="J113" s="26" t="str">
        <f t="shared" si="11"/>
        <v xml:space="preserve">Kenya </v>
      </c>
      <c r="K113" s="26">
        <f t="shared" si="12"/>
        <v>724</v>
      </c>
      <c r="L113" s="26"/>
      <c r="M113" s="26" t="str">
        <f t="shared" si="13"/>
        <v xml:space="preserve">Kenya </v>
      </c>
      <c r="N113" s="26">
        <f t="shared" si="14"/>
        <v>14</v>
      </c>
      <c r="O113" s="25"/>
      <c r="P113" s="25" t="s">
        <v>367</v>
      </c>
      <c r="Q113" s="26">
        <v>56601</v>
      </c>
      <c r="R113" s="26">
        <v>1027</v>
      </c>
      <c r="S113" s="78" t="str">
        <f t="shared" si="15"/>
        <v/>
      </c>
      <c r="T113" s="25" t="s">
        <v>367</v>
      </c>
      <c r="U113" s="26">
        <v>55877</v>
      </c>
      <c r="V113" s="26">
        <v>1013</v>
      </c>
    </row>
    <row r="114" spans="2:22" ht="15" customHeight="1" x14ac:dyDescent="0.25">
      <c r="B114" s="23">
        <f t="shared" si="10"/>
        <v>108</v>
      </c>
      <c r="C114" s="26" t="s">
        <v>348</v>
      </c>
      <c r="D114" s="26">
        <v>42</v>
      </c>
      <c r="E114" s="26"/>
      <c r="F114" s="23">
        <v>108</v>
      </c>
      <c r="G114" s="26" t="s">
        <v>324</v>
      </c>
      <c r="H114" s="26">
        <v>0</v>
      </c>
      <c r="I114" s="25"/>
      <c r="J114" s="26" t="str">
        <f t="shared" si="11"/>
        <v xml:space="preserve">Kuwait </v>
      </c>
      <c r="K114" s="26">
        <f t="shared" si="12"/>
        <v>759</v>
      </c>
      <c r="L114" s="26"/>
      <c r="M114" s="26" t="str">
        <f t="shared" si="13"/>
        <v xml:space="preserve">Kuwait </v>
      </c>
      <c r="N114" s="26">
        <f t="shared" si="14"/>
        <v>4</v>
      </c>
      <c r="O114" s="25"/>
      <c r="P114" s="25" t="s">
        <v>303</v>
      </c>
      <c r="Q114" s="26">
        <v>127293</v>
      </c>
      <c r="R114" s="26">
        <v>786</v>
      </c>
      <c r="S114" s="78" t="str">
        <f t="shared" si="15"/>
        <v/>
      </c>
      <c r="T114" s="25" t="s">
        <v>303</v>
      </c>
      <c r="U114" s="26">
        <v>126534</v>
      </c>
      <c r="V114" s="26">
        <v>782</v>
      </c>
    </row>
    <row r="115" spans="2:22" ht="15" customHeight="1" x14ac:dyDescent="0.25">
      <c r="B115" s="23">
        <f t="shared" si="10"/>
        <v>109</v>
      </c>
      <c r="C115" s="26" t="s">
        <v>355</v>
      </c>
      <c r="D115" s="26">
        <v>41</v>
      </c>
      <c r="E115" s="26"/>
      <c r="F115" s="23">
        <v>109</v>
      </c>
      <c r="G115" s="26" t="s">
        <v>437</v>
      </c>
      <c r="H115" s="26">
        <v>0</v>
      </c>
      <c r="I115" s="25"/>
      <c r="J115" s="26" t="str">
        <f t="shared" si="11"/>
        <v xml:space="preserve">Kyrgyzstan </v>
      </c>
      <c r="K115" s="26">
        <f t="shared" si="12"/>
        <v>1001</v>
      </c>
      <c r="L115" s="26"/>
      <c r="M115" s="26" t="str">
        <f t="shared" si="13"/>
        <v xml:space="preserve">Kyrgyzstan </v>
      </c>
      <c r="N115" s="26">
        <f t="shared" si="14"/>
        <v>11</v>
      </c>
      <c r="O115" s="25"/>
      <c r="P115" s="25" t="s">
        <v>365</v>
      </c>
      <c r="Q115" s="26">
        <v>59879</v>
      </c>
      <c r="R115" s="26">
        <v>1155</v>
      </c>
      <c r="S115" s="78" t="str">
        <f t="shared" si="15"/>
        <v/>
      </c>
      <c r="T115" s="25" t="s">
        <v>365</v>
      </c>
      <c r="U115" s="26">
        <v>58878</v>
      </c>
      <c r="V115" s="26">
        <v>1144</v>
      </c>
    </row>
    <row r="116" spans="2:22" ht="15" customHeight="1" x14ac:dyDescent="0.25">
      <c r="B116" s="23">
        <f t="shared" si="10"/>
        <v>110</v>
      </c>
      <c r="C116" s="26" t="s">
        <v>349</v>
      </c>
      <c r="D116" s="26">
        <v>37</v>
      </c>
      <c r="E116" s="26"/>
      <c r="F116" s="23">
        <v>110</v>
      </c>
      <c r="G116" s="26" t="s">
        <v>458</v>
      </c>
      <c r="H116" s="26">
        <v>0</v>
      </c>
      <c r="I116" s="25"/>
      <c r="J116" s="26" t="str">
        <f t="shared" si="11"/>
        <v xml:space="preserve">Laos </v>
      </c>
      <c r="K116" s="26">
        <f t="shared" si="12"/>
        <v>0</v>
      </c>
      <c r="L116" s="26"/>
      <c r="M116" s="26" t="str">
        <f t="shared" si="13"/>
        <v xml:space="preserve">Laos </v>
      </c>
      <c r="N116" s="26">
        <f t="shared" si="14"/>
        <v>0</v>
      </c>
      <c r="O116" s="25"/>
      <c r="P116" s="26" t="s">
        <v>457</v>
      </c>
      <c r="Q116" s="26">
        <v>24</v>
      </c>
      <c r="R116" s="26"/>
      <c r="S116" s="78" t="str">
        <f t="shared" si="15"/>
        <v/>
      </c>
      <c r="T116" s="26" t="s">
        <v>457</v>
      </c>
      <c r="U116" s="26">
        <v>24</v>
      </c>
      <c r="V116" s="26"/>
    </row>
    <row r="117" spans="2:22" ht="15" customHeight="1" x14ac:dyDescent="0.25">
      <c r="B117" s="23">
        <f t="shared" si="10"/>
        <v>111</v>
      </c>
      <c r="C117" s="26" t="s">
        <v>366</v>
      </c>
      <c r="D117" s="26">
        <v>36</v>
      </c>
      <c r="E117" s="26"/>
      <c r="F117" s="23">
        <v>111</v>
      </c>
      <c r="G117" s="26" t="s">
        <v>428</v>
      </c>
      <c r="H117" s="26">
        <v>0</v>
      </c>
      <c r="I117" s="25"/>
      <c r="J117" s="26" t="str">
        <f t="shared" si="11"/>
        <v xml:space="preserve">Latvia </v>
      </c>
      <c r="K117" s="26">
        <f t="shared" si="12"/>
        <v>132</v>
      </c>
      <c r="L117" s="26"/>
      <c r="M117" s="26" t="str">
        <f t="shared" si="13"/>
        <v xml:space="preserve">Latvia </v>
      </c>
      <c r="N117" s="26">
        <f t="shared" si="14"/>
        <v>3</v>
      </c>
      <c r="O117" s="25"/>
      <c r="P117" s="25" t="s">
        <v>372</v>
      </c>
      <c r="Q117" s="26">
        <v>6268</v>
      </c>
      <c r="R117" s="26">
        <v>77</v>
      </c>
      <c r="S117" s="78" t="str">
        <f t="shared" si="15"/>
        <v/>
      </c>
      <c r="T117" s="25" t="s">
        <v>372</v>
      </c>
      <c r="U117" s="26">
        <v>6136</v>
      </c>
      <c r="V117" s="26">
        <v>74</v>
      </c>
    </row>
    <row r="118" spans="2:22" ht="15" customHeight="1" x14ac:dyDescent="0.25">
      <c r="B118" s="23">
        <f t="shared" si="10"/>
        <v>112</v>
      </c>
      <c r="C118" s="26" t="s">
        <v>352</v>
      </c>
      <c r="D118" s="26">
        <v>35</v>
      </c>
      <c r="E118" s="26"/>
      <c r="F118" s="23">
        <v>112</v>
      </c>
      <c r="G118" s="26" t="s">
        <v>430</v>
      </c>
      <c r="H118" s="26">
        <v>0</v>
      </c>
      <c r="I118" s="25"/>
      <c r="J118" s="26" t="str">
        <f t="shared" si="11"/>
        <v xml:space="preserve">Lebanon </v>
      </c>
      <c r="K118" s="26">
        <f t="shared" si="12"/>
        <v>1080</v>
      </c>
      <c r="L118" s="26"/>
      <c r="M118" s="26" t="str">
        <f t="shared" si="13"/>
        <v xml:space="preserve">Lebanon </v>
      </c>
      <c r="N118" s="26">
        <f t="shared" si="14"/>
        <v>9</v>
      </c>
      <c r="O118" s="25"/>
      <c r="P118" s="26" t="s">
        <v>373</v>
      </c>
      <c r="Q118" s="26">
        <v>83697</v>
      </c>
      <c r="R118" s="26">
        <v>652</v>
      </c>
      <c r="S118" s="78" t="str">
        <f t="shared" si="15"/>
        <v/>
      </c>
      <c r="T118" s="26" t="s">
        <v>373</v>
      </c>
      <c r="U118" s="26">
        <v>82617</v>
      </c>
      <c r="V118" s="26">
        <v>643</v>
      </c>
    </row>
    <row r="119" spans="2:22" ht="15" customHeight="1" x14ac:dyDescent="0.25">
      <c r="B119" s="23">
        <f t="shared" si="10"/>
        <v>113</v>
      </c>
      <c r="C119" s="26" t="s">
        <v>332</v>
      </c>
      <c r="D119" s="26">
        <v>34</v>
      </c>
      <c r="E119" s="26"/>
      <c r="F119" s="23">
        <v>113</v>
      </c>
      <c r="G119" s="26" t="s">
        <v>456</v>
      </c>
      <c r="H119" s="26">
        <v>0</v>
      </c>
      <c r="I119" s="25"/>
      <c r="J119" s="26" t="str">
        <f t="shared" si="11"/>
        <v xml:space="preserve">Lesotho </v>
      </c>
      <c r="K119" s="26">
        <f t="shared" si="12"/>
        <v>8</v>
      </c>
      <c r="L119" s="26"/>
      <c r="M119" s="26" t="str">
        <f t="shared" si="13"/>
        <v xml:space="preserve">Lesotho </v>
      </c>
      <c r="N119" s="26">
        <f t="shared" si="14"/>
        <v>0</v>
      </c>
      <c r="O119" s="25"/>
      <c r="P119" s="25" t="s">
        <v>481</v>
      </c>
      <c r="Q119" s="26">
        <v>1961</v>
      </c>
      <c r="R119" s="26">
        <v>44</v>
      </c>
      <c r="S119" s="78" t="str">
        <f t="shared" si="15"/>
        <v/>
      </c>
      <c r="T119" s="25" t="s">
        <v>481</v>
      </c>
      <c r="U119" s="26">
        <v>1953</v>
      </c>
      <c r="V119" s="26">
        <v>44</v>
      </c>
    </row>
    <row r="120" spans="2:22" ht="15" customHeight="1" x14ac:dyDescent="0.25">
      <c r="B120" s="23">
        <f t="shared" si="10"/>
        <v>114</v>
      </c>
      <c r="C120" s="26" t="s">
        <v>405</v>
      </c>
      <c r="D120" s="26">
        <v>34</v>
      </c>
      <c r="E120" s="26"/>
      <c r="F120" s="23">
        <v>114</v>
      </c>
      <c r="G120" s="26" t="s">
        <v>451</v>
      </c>
      <c r="H120" s="26">
        <v>0</v>
      </c>
      <c r="I120" s="25"/>
      <c r="J120" s="26" t="str">
        <f t="shared" si="11"/>
        <v xml:space="preserve">Liberia </v>
      </c>
      <c r="K120" s="26">
        <f t="shared" si="12"/>
        <v>10</v>
      </c>
      <c r="L120" s="26"/>
      <c r="M120" s="26" t="str">
        <f t="shared" si="13"/>
        <v xml:space="preserve">Liberia </v>
      </c>
      <c r="N120" s="26">
        <f t="shared" si="14"/>
        <v>0</v>
      </c>
      <c r="O120" s="25"/>
      <c r="P120" s="25" t="s">
        <v>415</v>
      </c>
      <c r="Q120" s="26">
        <v>1436</v>
      </c>
      <c r="R120" s="26">
        <v>82</v>
      </c>
      <c r="S120" s="78" t="str">
        <f t="shared" si="15"/>
        <v/>
      </c>
      <c r="T120" s="25" t="s">
        <v>415</v>
      </c>
      <c r="U120" s="26">
        <v>1426</v>
      </c>
      <c r="V120" s="26">
        <v>82</v>
      </c>
    </row>
    <row r="121" spans="2:22" ht="15" customHeight="1" x14ac:dyDescent="0.25">
      <c r="B121" s="23">
        <f t="shared" si="10"/>
        <v>115</v>
      </c>
      <c r="C121" s="26" t="s">
        <v>414</v>
      </c>
      <c r="D121" s="26">
        <v>31</v>
      </c>
      <c r="E121" s="26"/>
      <c r="F121" s="23">
        <v>115</v>
      </c>
      <c r="G121" s="26" t="s">
        <v>475</v>
      </c>
      <c r="H121" s="26">
        <v>0</v>
      </c>
      <c r="I121" s="25"/>
      <c r="J121" s="26" t="str">
        <f t="shared" si="11"/>
        <v xml:space="preserve">Libya </v>
      </c>
      <c r="K121" s="26">
        <f t="shared" si="12"/>
        <v>862</v>
      </c>
      <c r="L121" s="26"/>
      <c r="M121" s="26" t="str">
        <f t="shared" si="13"/>
        <v xml:space="preserve">Libya </v>
      </c>
      <c r="N121" s="26">
        <f t="shared" si="14"/>
        <v>9</v>
      </c>
      <c r="O121" s="25"/>
      <c r="P121" s="25" t="s">
        <v>441</v>
      </c>
      <c r="Q121" s="26">
        <v>62907</v>
      </c>
      <c r="R121" s="26">
        <v>880</v>
      </c>
      <c r="S121" s="78" t="str">
        <f t="shared" si="15"/>
        <v/>
      </c>
      <c r="T121" s="25" t="s">
        <v>441</v>
      </c>
      <c r="U121" s="26">
        <v>62045</v>
      </c>
      <c r="V121" s="26">
        <v>871</v>
      </c>
    </row>
    <row r="122" spans="2:22" ht="15" customHeight="1" x14ac:dyDescent="0.25">
      <c r="B122" s="23">
        <f t="shared" si="10"/>
        <v>116</v>
      </c>
      <c r="C122" s="26" t="s">
        <v>429</v>
      </c>
      <c r="D122" s="26">
        <v>30</v>
      </c>
      <c r="E122" s="26"/>
      <c r="F122" s="23">
        <v>116</v>
      </c>
      <c r="G122" s="26" t="s">
        <v>426</v>
      </c>
      <c r="H122" s="26">
        <v>0</v>
      </c>
      <c r="I122" s="25"/>
      <c r="J122" s="26" t="str">
        <f t="shared" si="11"/>
        <v xml:space="preserve">Liechtenstein </v>
      </c>
      <c r="K122" s="26">
        <f t="shared" si="12"/>
        <v>47</v>
      </c>
      <c r="L122" s="26"/>
      <c r="M122" s="26" t="str">
        <f t="shared" si="13"/>
        <v xml:space="preserve">Liechtenstein </v>
      </c>
      <c r="N122" s="26">
        <f t="shared" si="14"/>
        <v>0</v>
      </c>
      <c r="O122" s="25"/>
      <c r="P122" s="26" t="s">
        <v>438</v>
      </c>
      <c r="Q122" s="26">
        <v>598</v>
      </c>
      <c r="R122" s="26">
        <v>3</v>
      </c>
      <c r="S122" s="78" t="str">
        <f t="shared" si="15"/>
        <v/>
      </c>
      <c r="T122" s="26" t="s">
        <v>438</v>
      </c>
      <c r="U122" s="26">
        <v>551</v>
      </c>
      <c r="V122" s="26">
        <v>3</v>
      </c>
    </row>
    <row r="123" spans="2:22" ht="15" customHeight="1" x14ac:dyDescent="0.25">
      <c r="B123" s="23">
        <f t="shared" si="10"/>
        <v>117</v>
      </c>
      <c r="C123" s="26" t="s">
        <v>460</v>
      </c>
      <c r="D123" s="26">
        <v>24</v>
      </c>
      <c r="E123" s="26"/>
      <c r="F123" s="23">
        <v>117</v>
      </c>
      <c r="G123" s="26" t="s">
        <v>383</v>
      </c>
      <c r="H123" s="26">
        <v>0</v>
      </c>
      <c r="I123" s="25"/>
      <c r="J123" s="26" t="str">
        <f t="shared" si="11"/>
        <v xml:space="preserve">Lithuania </v>
      </c>
      <c r="K123" s="26">
        <f t="shared" si="12"/>
        <v>837</v>
      </c>
      <c r="L123" s="26"/>
      <c r="M123" s="26" t="str">
        <f t="shared" si="13"/>
        <v xml:space="preserve">Lithuania </v>
      </c>
      <c r="N123" s="26">
        <f t="shared" si="14"/>
        <v>4</v>
      </c>
      <c r="O123" s="25"/>
      <c r="P123" s="25" t="s">
        <v>359</v>
      </c>
      <c r="Q123" s="26">
        <v>16556</v>
      </c>
      <c r="R123" s="26">
        <v>170</v>
      </c>
      <c r="S123" s="78" t="str">
        <f t="shared" si="15"/>
        <v/>
      </c>
      <c r="T123" s="25" t="s">
        <v>359</v>
      </c>
      <c r="U123" s="26">
        <v>15719</v>
      </c>
      <c r="V123" s="26">
        <v>166</v>
      </c>
    </row>
    <row r="124" spans="2:22" ht="15" customHeight="1" x14ac:dyDescent="0.25">
      <c r="B124" s="23">
        <f t="shared" si="10"/>
        <v>118</v>
      </c>
      <c r="C124" s="26" t="s">
        <v>354</v>
      </c>
      <c r="D124" s="26">
        <v>22</v>
      </c>
      <c r="E124" s="26"/>
      <c r="F124" s="23">
        <v>118</v>
      </c>
      <c r="G124" s="26" t="s">
        <v>447</v>
      </c>
      <c r="H124" s="26">
        <v>0</v>
      </c>
      <c r="I124" s="25"/>
      <c r="J124" s="26" t="str">
        <f t="shared" si="11"/>
        <v xml:space="preserve">Luxembourg </v>
      </c>
      <c r="K124" s="26">
        <f t="shared" si="12"/>
        <v>319</v>
      </c>
      <c r="L124" s="26"/>
      <c r="M124" s="26" t="str">
        <f t="shared" si="13"/>
        <v xml:space="preserve">Luxembourg </v>
      </c>
      <c r="N124" s="26">
        <f t="shared" si="14"/>
        <v>0</v>
      </c>
      <c r="O124" s="25"/>
      <c r="P124" s="25" t="s">
        <v>334</v>
      </c>
      <c r="Q124" s="26">
        <v>19101</v>
      </c>
      <c r="R124" s="26">
        <v>160</v>
      </c>
      <c r="S124" s="78" t="str">
        <f t="shared" si="15"/>
        <v/>
      </c>
      <c r="T124" s="25" t="s">
        <v>334</v>
      </c>
      <c r="U124" s="26">
        <v>18782</v>
      </c>
      <c r="V124" s="26">
        <v>160</v>
      </c>
    </row>
    <row r="125" spans="2:22" ht="15" customHeight="1" x14ac:dyDescent="0.25">
      <c r="B125" s="23">
        <f t="shared" si="10"/>
        <v>119</v>
      </c>
      <c r="C125" s="26" t="s">
        <v>435</v>
      </c>
      <c r="D125" s="26">
        <v>21</v>
      </c>
      <c r="E125" s="26"/>
      <c r="F125" s="23">
        <v>119</v>
      </c>
      <c r="G125" s="26" t="s">
        <v>405</v>
      </c>
      <c r="H125" s="26">
        <v>0</v>
      </c>
      <c r="I125" s="25"/>
      <c r="J125" s="26" t="str">
        <f t="shared" si="11"/>
        <v xml:space="preserve">Macao </v>
      </c>
      <c r="K125" s="26">
        <f t="shared" si="12"/>
        <v>0</v>
      </c>
      <c r="L125" s="26"/>
      <c r="M125" s="26" t="str">
        <f t="shared" si="13"/>
        <v xml:space="preserve">Macao </v>
      </c>
      <c r="N125" s="26">
        <f t="shared" si="14"/>
        <v>0</v>
      </c>
      <c r="O125" s="25"/>
      <c r="P125" s="25" t="s">
        <v>446</v>
      </c>
      <c r="Q125" s="26">
        <v>46</v>
      </c>
      <c r="R125" s="26"/>
      <c r="S125" s="78" t="str">
        <f t="shared" si="15"/>
        <v/>
      </c>
      <c r="T125" s="25" t="s">
        <v>446</v>
      </c>
      <c r="U125" s="26">
        <v>46</v>
      </c>
      <c r="V125" s="26"/>
    </row>
    <row r="126" spans="2:22" ht="15" customHeight="1" x14ac:dyDescent="0.25">
      <c r="B126" s="23">
        <f t="shared" si="10"/>
        <v>120</v>
      </c>
      <c r="C126" s="26" t="s">
        <v>340</v>
      </c>
      <c r="D126" s="26">
        <v>18</v>
      </c>
      <c r="E126" s="26"/>
      <c r="F126" s="23">
        <v>120</v>
      </c>
      <c r="G126" s="26" t="s">
        <v>431</v>
      </c>
      <c r="H126" s="26">
        <v>0</v>
      </c>
      <c r="I126" s="25"/>
      <c r="J126" s="26" t="str">
        <f t="shared" si="11"/>
        <v xml:space="preserve">Madagascar </v>
      </c>
      <c r="K126" s="26">
        <f t="shared" si="12"/>
        <v>0</v>
      </c>
      <c r="L126" s="26"/>
      <c r="M126" s="26" t="str">
        <f t="shared" si="13"/>
        <v xml:space="preserve">Madagascar </v>
      </c>
      <c r="N126" s="26">
        <f t="shared" si="14"/>
        <v>0</v>
      </c>
      <c r="O126" s="25"/>
      <c r="P126" s="25" t="s">
        <v>403</v>
      </c>
      <c r="Q126" s="26">
        <v>17111</v>
      </c>
      <c r="R126" s="26">
        <v>244</v>
      </c>
      <c r="S126" s="78" t="str">
        <f t="shared" si="15"/>
        <v/>
      </c>
      <c r="T126" s="25" t="s">
        <v>403</v>
      </c>
      <c r="U126" s="26">
        <v>17111</v>
      </c>
      <c r="V126" s="26">
        <v>244</v>
      </c>
    </row>
    <row r="127" spans="2:22" ht="15" customHeight="1" x14ac:dyDescent="0.25">
      <c r="B127" s="23">
        <f t="shared" si="10"/>
        <v>121</v>
      </c>
      <c r="C127" s="26" t="s">
        <v>383</v>
      </c>
      <c r="D127" s="26">
        <v>17</v>
      </c>
      <c r="E127" s="26"/>
      <c r="F127" s="23">
        <v>121</v>
      </c>
      <c r="G127" s="26" t="s">
        <v>333</v>
      </c>
      <c r="H127" s="26">
        <v>0</v>
      </c>
      <c r="I127" s="25"/>
      <c r="J127" s="26" t="str">
        <f t="shared" si="11"/>
        <v xml:space="preserve">Malawi </v>
      </c>
      <c r="K127" s="26">
        <f t="shared" si="12"/>
        <v>1</v>
      </c>
      <c r="L127" s="26"/>
      <c r="M127" s="26" t="str">
        <f t="shared" si="13"/>
        <v xml:space="preserve">Malawi </v>
      </c>
      <c r="N127" s="26">
        <f t="shared" si="14"/>
        <v>0</v>
      </c>
      <c r="O127" s="25"/>
      <c r="P127" s="25" t="s">
        <v>440</v>
      </c>
      <c r="Q127" s="26">
        <v>5933</v>
      </c>
      <c r="R127" s="26">
        <v>184</v>
      </c>
      <c r="S127" s="78" t="str">
        <f t="shared" si="15"/>
        <v/>
      </c>
      <c r="T127" s="25" t="s">
        <v>440</v>
      </c>
      <c r="U127" s="26">
        <v>5932</v>
      </c>
      <c r="V127" s="26">
        <v>184</v>
      </c>
    </row>
    <row r="128" spans="2:22" ht="15" customHeight="1" x14ac:dyDescent="0.25">
      <c r="B128" s="23">
        <f t="shared" si="10"/>
        <v>122</v>
      </c>
      <c r="C128" s="26" t="s">
        <v>449</v>
      </c>
      <c r="D128" s="26">
        <v>17</v>
      </c>
      <c r="E128" s="26"/>
      <c r="F128" s="23">
        <v>122</v>
      </c>
      <c r="G128" s="26" t="s">
        <v>401</v>
      </c>
      <c r="H128" s="26">
        <v>0</v>
      </c>
      <c r="I128" s="25"/>
      <c r="J128" s="26" t="str">
        <f t="shared" si="11"/>
        <v xml:space="preserve">Malaysia </v>
      </c>
      <c r="K128" s="26">
        <f t="shared" si="12"/>
        <v>834</v>
      </c>
      <c r="L128" s="26"/>
      <c r="M128" s="26" t="str">
        <f t="shared" si="13"/>
        <v xml:space="preserve">Malaysia </v>
      </c>
      <c r="N128" s="26">
        <f t="shared" si="14"/>
        <v>2</v>
      </c>
      <c r="O128" s="25"/>
      <c r="P128" s="25" t="s">
        <v>325</v>
      </c>
      <c r="Q128" s="26">
        <v>33339</v>
      </c>
      <c r="R128" s="26">
        <v>251</v>
      </c>
      <c r="S128" s="78" t="str">
        <f t="shared" si="15"/>
        <v/>
      </c>
      <c r="T128" s="25" t="s">
        <v>325</v>
      </c>
      <c r="U128" s="26">
        <v>32505</v>
      </c>
      <c r="V128" s="26">
        <v>249</v>
      </c>
    </row>
    <row r="129" spans="2:22" ht="15" customHeight="1" x14ac:dyDescent="0.25">
      <c r="B129" s="23">
        <f t="shared" si="10"/>
        <v>123</v>
      </c>
      <c r="C129" s="26" t="s">
        <v>360</v>
      </c>
      <c r="D129" s="26">
        <v>16</v>
      </c>
      <c r="E129" s="26"/>
      <c r="F129" s="23">
        <v>123</v>
      </c>
      <c r="G129" s="26" t="s">
        <v>477</v>
      </c>
      <c r="H129" s="26">
        <v>0</v>
      </c>
      <c r="I129" s="25"/>
      <c r="J129" s="26" t="str">
        <f t="shared" si="11"/>
        <v xml:space="preserve">Maldives </v>
      </c>
      <c r="K129" s="26">
        <f t="shared" si="12"/>
        <v>36</v>
      </c>
      <c r="L129" s="26"/>
      <c r="M129" s="26" t="str">
        <f t="shared" si="13"/>
        <v xml:space="preserve">Maldives </v>
      </c>
      <c r="N129" s="26">
        <f t="shared" si="14"/>
        <v>0</v>
      </c>
      <c r="O129" s="25"/>
      <c r="P129" s="26" t="s">
        <v>366</v>
      </c>
      <c r="Q129" s="26">
        <v>11737</v>
      </c>
      <c r="R129" s="26">
        <v>38</v>
      </c>
      <c r="S129" s="78" t="str">
        <f t="shared" si="15"/>
        <v/>
      </c>
      <c r="T129" s="26" t="s">
        <v>366</v>
      </c>
      <c r="U129" s="26">
        <v>11701</v>
      </c>
      <c r="V129" s="26">
        <v>38</v>
      </c>
    </row>
    <row r="130" spans="2:22" ht="15" customHeight="1" x14ac:dyDescent="0.25">
      <c r="B130" s="23">
        <f t="shared" si="10"/>
        <v>124</v>
      </c>
      <c r="C130" s="26" t="s">
        <v>385</v>
      </c>
      <c r="D130" s="26">
        <v>16</v>
      </c>
      <c r="E130" s="26"/>
      <c r="F130" s="23">
        <v>124</v>
      </c>
      <c r="G130" s="26" t="s">
        <v>432</v>
      </c>
      <c r="H130" s="26">
        <v>0</v>
      </c>
      <c r="I130" s="25"/>
      <c r="J130" s="26" t="str">
        <f t="shared" si="11"/>
        <v xml:space="preserve">Mali </v>
      </c>
      <c r="K130" s="26">
        <f t="shared" si="12"/>
        <v>8</v>
      </c>
      <c r="L130" s="26"/>
      <c r="M130" s="26" t="str">
        <f t="shared" si="13"/>
        <v xml:space="preserve">Mali </v>
      </c>
      <c r="N130" s="26">
        <f t="shared" si="14"/>
        <v>0</v>
      </c>
      <c r="O130" s="25"/>
      <c r="P130" s="25" t="s">
        <v>375</v>
      </c>
      <c r="Q130" s="26">
        <v>3573</v>
      </c>
      <c r="R130" s="26">
        <v>136</v>
      </c>
      <c r="S130" s="78" t="str">
        <f t="shared" si="15"/>
        <v/>
      </c>
      <c r="T130" s="25" t="s">
        <v>375</v>
      </c>
      <c r="U130" s="26">
        <v>3565</v>
      </c>
      <c r="V130" s="26">
        <v>136</v>
      </c>
    </row>
    <row r="131" spans="2:22" ht="15" customHeight="1" x14ac:dyDescent="0.25">
      <c r="B131" s="23">
        <f t="shared" si="10"/>
        <v>125</v>
      </c>
      <c r="C131" s="26" t="s">
        <v>445</v>
      </c>
      <c r="D131" s="26">
        <v>15</v>
      </c>
      <c r="E131" s="26"/>
      <c r="F131" s="23">
        <v>125</v>
      </c>
      <c r="G131" s="26" t="s">
        <v>391</v>
      </c>
      <c r="H131" s="26">
        <v>0</v>
      </c>
      <c r="I131" s="25"/>
      <c r="J131" s="26" t="str">
        <f t="shared" si="11"/>
        <v xml:space="preserve">Malta </v>
      </c>
      <c r="K131" s="26">
        <f t="shared" si="12"/>
        <v>218</v>
      </c>
      <c r="L131" s="26"/>
      <c r="M131" s="26" t="str">
        <f t="shared" si="13"/>
        <v xml:space="preserve">Malta </v>
      </c>
      <c r="N131" s="26">
        <f t="shared" si="14"/>
        <v>2</v>
      </c>
      <c r="O131" s="25"/>
      <c r="P131" s="25" t="s">
        <v>390</v>
      </c>
      <c r="Q131" s="26">
        <v>6400</v>
      </c>
      <c r="R131" s="26">
        <v>66</v>
      </c>
      <c r="S131" s="78" t="str">
        <f t="shared" si="15"/>
        <v/>
      </c>
      <c r="T131" s="25" t="s">
        <v>390</v>
      </c>
      <c r="U131" s="26">
        <v>6182</v>
      </c>
      <c r="V131" s="26">
        <v>64</v>
      </c>
    </row>
    <row r="132" spans="2:22" ht="15" customHeight="1" x14ac:dyDescent="0.25">
      <c r="B132" s="23">
        <f t="shared" si="10"/>
        <v>126</v>
      </c>
      <c r="C132" s="26" t="s">
        <v>439</v>
      </c>
      <c r="D132" s="26">
        <v>13</v>
      </c>
      <c r="E132" s="26"/>
      <c r="F132" s="23">
        <v>126</v>
      </c>
      <c r="G132" s="26" t="s">
        <v>393</v>
      </c>
      <c r="H132" s="26">
        <v>0</v>
      </c>
      <c r="I132" s="25"/>
      <c r="J132" s="26" t="str">
        <f t="shared" si="11"/>
        <v xml:space="preserve">Marshall Islands </v>
      </c>
      <c r="K132" s="26">
        <f t="shared" si="12"/>
        <v>0</v>
      </c>
      <c r="L132" s="26"/>
      <c r="M132" s="26" t="str">
        <f t="shared" si="13"/>
        <v xml:space="preserve">Marshall Islands </v>
      </c>
      <c r="N132" s="26">
        <f t="shared" si="14"/>
        <v>0</v>
      </c>
      <c r="O132" s="25"/>
      <c r="P132" s="26" t="s">
        <v>593</v>
      </c>
      <c r="Q132" s="26">
        <v>2</v>
      </c>
      <c r="R132" s="26"/>
      <c r="S132" s="78" t="str">
        <f t="shared" si="15"/>
        <v/>
      </c>
      <c r="T132" s="26" t="s">
        <v>593</v>
      </c>
      <c r="U132" s="26">
        <v>2</v>
      </c>
      <c r="V132" s="26"/>
    </row>
    <row r="133" spans="2:22" ht="15" customHeight="1" x14ac:dyDescent="0.25">
      <c r="B133" s="23">
        <f t="shared" si="10"/>
        <v>127</v>
      </c>
      <c r="C133" s="26" t="s">
        <v>410</v>
      </c>
      <c r="D133" s="26">
        <v>12</v>
      </c>
      <c r="E133" s="26"/>
      <c r="F133" s="23">
        <v>127</v>
      </c>
      <c r="G133" s="26" t="s">
        <v>281</v>
      </c>
      <c r="H133" s="26">
        <v>0</v>
      </c>
      <c r="I133" s="25"/>
      <c r="J133" s="26" t="str">
        <f t="shared" si="11"/>
        <v xml:space="preserve">Martinique </v>
      </c>
      <c r="K133" s="26">
        <f t="shared" si="12"/>
        <v>0</v>
      </c>
      <c r="L133" s="26"/>
      <c r="M133" s="26" t="str">
        <f t="shared" si="13"/>
        <v xml:space="preserve">Martinique </v>
      </c>
      <c r="N133" s="26">
        <f t="shared" si="14"/>
        <v>0</v>
      </c>
      <c r="O133" s="25"/>
      <c r="P133" s="25" t="s">
        <v>419</v>
      </c>
      <c r="Q133" s="26">
        <v>3552</v>
      </c>
      <c r="R133" s="26">
        <v>30</v>
      </c>
      <c r="S133" s="78" t="str">
        <f t="shared" si="15"/>
        <v/>
      </c>
      <c r="T133" s="26" t="s">
        <v>419</v>
      </c>
      <c r="U133" s="26">
        <v>3552</v>
      </c>
      <c r="V133" s="26">
        <v>30</v>
      </c>
    </row>
    <row r="134" spans="2:22" ht="15" customHeight="1" x14ac:dyDescent="0.25">
      <c r="B134" s="23">
        <f t="shared" si="10"/>
        <v>128</v>
      </c>
      <c r="C134" s="26" t="s">
        <v>351</v>
      </c>
      <c r="D134" s="26">
        <v>10</v>
      </c>
      <c r="E134" s="26"/>
      <c r="F134" s="23">
        <v>128</v>
      </c>
      <c r="G134" s="26" t="s">
        <v>450</v>
      </c>
      <c r="H134" s="26">
        <v>0</v>
      </c>
      <c r="I134" s="25"/>
      <c r="J134" s="26" t="str">
        <f t="shared" si="11"/>
        <v xml:space="preserve">Mauritania </v>
      </c>
      <c r="K134" s="26">
        <f t="shared" si="12"/>
        <v>0</v>
      </c>
      <c r="L134" s="26"/>
      <c r="M134" s="26" t="str">
        <f t="shared" si="13"/>
        <v xml:space="preserve">Mauritania </v>
      </c>
      <c r="N134" s="26">
        <f t="shared" si="14"/>
        <v>0</v>
      </c>
      <c r="O134" s="25"/>
      <c r="P134" s="25" t="s">
        <v>421</v>
      </c>
      <c r="Q134" s="26">
        <v>7704</v>
      </c>
      <c r="R134" s="26">
        <v>163</v>
      </c>
      <c r="S134" s="78" t="str">
        <f t="shared" si="15"/>
        <v/>
      </c>
      <c r="T134" s="25" t="s">
        <v>421</v>
      </c>
      <c r="U134" s="26">
        <v>7704</v>
      </c>
      <c r="V134" s="26">
        <v>163</v>
      </c>
    </row>
    <row r="135" spans="2:22" ht="15" customHeight="1" x14ac:dyDescent="0.25">
      <c r="B135" s="23">
        <f t="shared" si="10"/>
        <v>129</v>
      </c>
      <c r="C135" s="26" t="s">
        <v>415</v>
      </c>
      <c r="D135" s="26">
        <v>10</v>
      </c>
      <c r="E135" s="26"/>
      <c r="F135" s="23">
        <v>129</v>
      </c>
      <c r="G135" s="26" t="s">
        <v>398</v>
      </c>
      <c r="H135" s="26">
        <v>0</v>
      </c>
      <c r="I135" s="25"/>
      <c r="J135" s="26" t="str">
        <f t="shared" si="11"/>
        <v xml:space="preserve">Mauritius </v>
      </c>
      <c r="K135" s="26">
        <f t="shared" si="12"/>
        <v>5</v>
      </c>
      <c r="L135" s="26"/>
      <c r="M135" s="26" t="str">
        <f t="shared" si="13"/>
        <v xml:space="preserve">Mauritius </v>
      </c>
      <c r="N135" s="26">
        <f t="shared" si="14"/>
        <v>0</v>
      </c>
      <c r="O135" s="25"/>
      <c r="P135" s="25" t="s">
        <v>408</v>
      </c>
      <c r="Q135" s="26">
        <v>451</v>
      </c>
      <c r="R135" s="26">
        <v>10</v>
      </c>
      <c r="S135" s="78" t="str">
        <f t="shared" si="15"/>
        <v/>
      </c>
      <c r="T135" s="25" t="s">
        <v>408</v>
      </c>
      <c r="U135" s="26">
        <v>446</v>
      </c>
      <c r="V135" s="26">
        <v>10</v>
      </c>
    </row>
    <row r="136" spans="2:22" ht="15" customHeight="1" x14ac:dyDescent="0.25">
      <c r="B136" s="23">
        <f t="shared" ref="B136:B199" si="16">B135+1</f>
        <v>130</v>
      </c>
      <c r="C136" s="26" t="s">
        <v>341</v>
      </c>
      <c r="D136" s="26">
        <v>10</v>
      </c>
      <c r="E136" s="26"/>
      <c r="F136" s="23">
        <v>130</v>
      </c>
      <c r="G136" s="26" t="s">
        <v>464</v>
      </c>
      <c r="H136" s="26">
        <v>0</v>
      </c>
      <c r="I136" s="25"/>
      <c r="J136" s="26" t="str">
        <f t="shared" ref="J136:J199" si="17">P136</f>
        <v xml:space="preserve">Mayotte </v>
      </c>
      <c r="K136" s="26">
        <f t="shared" ref="K136:K199" si="18">Q136-U136</f>
        <v>123</v>
      </c>
      <c r="L136" s="26"/>
      <c r="M136" s="26" t="str">
        <f t="shared" ref="M136:M199" si="19">P136</f>
        <v xml:space="preserve">Mayotte </v>
      </c>
      <c r="N136" s="26">
        <f t="shared" ref="N136:N199" si="20">R136-V136</f>
        <v>1</v>
      </c>
      <c r="O136" s="25"/>
      <c r="P136" s="26" t="s">
        <v>363</v>
      </c>
      <c r="Q136" s="26">
        <v>4489</v>
      </c>
      <c r="R136" s="26">
        <v>45</v>
      </c>
      <c r="S136" s="78" t="str">
        <f t="shared" ref="S136:S199" si="21">IF(P136&lt;&gt;T136,"no","")</f>
        <v/>
      </c>
      <c r="T136" s="25" t="s">
        <v>363</v>
      </c>
      <c r="U136" s="26">
        <v>4366</v>
      </c>
      <c r="V136" s="26">
        <v>44</v>
      </c>
    </row>
    <row r="137" spans="2:22" ht="15" customHeight="1" x14ac:dyDescent="0.25">
      <c r="B137" s="23">
        <f t="shared" si="16"/>
        <v>131</v>
      </c>
      <c r="C137" s="26" t="s">
        <v>436</v>
      </c>
      <c r="D137" s="26">
        <v>9</v>
      </c>
      <c r="E137" s="26"/>
      <c r="F137" s="23">
        <v>131</v>
      </c>
      <c r="G137" s="26" t="s">
        <v>387</v>
      </c>
      <c r="H137" s="26">
        <v>0</v>
      </c>
      <c r="I137" s="25"/>
      <c r="J137" s="26" t="str">
        <f t="shared" si="17"/>
        <v xml:space="preserve">Mexico </v>
      </c>
      <c r="K137" s="26">
        <f t="shared" si="18"/>
        <v>3763</v>
      </c>
      <c r="L137" s="26"/>
      <c r="M137" s="26" t="str">
        <f t="shared" si="19"/>
        <v xml:space="preserve">Mexico </v>
      </c>
      <c r="N137" s="26">
        <f t="shared" si="20"/>
        <v>205</v>
      </c>
      <c r="O137" s="25"/>
      <c r="P137" s="25" t="s">
        <v>284</v>
      </c>
      <c r="Q137" s="26">
        <v>933155</v>
      </c>
      <c r="R137" s="26">
        <v>92100</v>
      </c>
      <c r="S137" s="78" t="str">
        <f t="shared" si="21"/>
        <v/>
      </c>
      <c r="T137" s="26" t="s">
        <v>284</v>
      </c>
      <c r="U137" s="26">
        <v>929392</v>
      </c>
      <c r="V137" s="26">
        <v>91895</v>
      </c>
    </row>
    <row r="138" spans="2:22" ht="15" customHeight="1" x14ac:dyDescent="0.25">
      <c r="B138" s="23">
        <f t="shared" si="16"/>
        <v>132</v>
      </c>
      <c r="C138" s="26" t="s">
        <v>411</v>
      </c>
      <c r="D138" s="26">
        <v>9</v>
      </c>
      <c r="E138" s="26"/>
      <c r="F138" s="23">
        <v>132</v>
      </c>
      <c r="G138" s="26" t="s">
        <v>351</v>
      </c>
      <c r="H138" s="26">
        <v>0</v>
      </c>
      <c r="I138" s="25"/>
      <c r="J138" s="26" t="str">
        <f t="shared" si="17"/>
        <v xml:space="preserve">Moldova </v>
      </c>
      <c r="K138" s="26">
        <f t="shared" si="18"/>
        <v>195</v>
      </c>
      <c r="L138" s="26"/>
      <c r="M138" s="26" t="str">
        <f t="shared" si="19"/>
        <v xml:space="preserve">Moldova </v>
      </c>
      <c r="N138" s="26">
        <f t="shared" si="20"/>
        <v>18</v>
      </c>
      <c r="O138" s="25"/>
      <c r="P138" s="25" t="s">
        <v>327</v>
      </c>
      <c r="Q138" s="11">
        <v>76777</v>
      </c>
      <c r="R138" s="11">
        <v>1818</v>
      </c>
      <c r="S138" s="78" t="str">
        <f t="shared" si="21"/>
        <v/>
      </c>
      <c r="T138" s="25" t="s">
        <v>327</v>
      </c>
      <c r="U138" s="26">
        <v>76582</v>
      </c>
      <c r="V138" s="26">
        <v>1800</v>
      </c>
    </row>
    <row r="139" spans="2:22" ht="15" customHeight="1" x14ac:dyDescent="0.25">
      <c r="B139" s="23">
        <f t="shared" si="16"/>
        <v>133</v>
      </c>
      <c r="C139" s="26" t="s">
        <v>464</v>
      </c>
      <c r="D139" s="26">
        <v>8</v>
      </c>
      <c r="E139" s="26"/>
      <c r="F139" s="23">
        <v>133</v>
      </c>
      <c r="G139" s="26" t="s">
        <v>465</v>
      </c>
      <c r="H139" s="26">
        <v>0</v>
      </c>
      <c r="I139" s="25"/>
      <c r="J139" s="26" t="str">
        <f t="shared" si="17"/>
        <v xml:space="preserve">Monaco </v>
      </c>
      <c r="K139" s="26">
        <f t="shared" si="18"/>
        <v>9</v>
      </c>
      <c r="L139" s="26"/>
      <c r="M139" s="26" t="str">
        <f t="shared" si="19"/>
        <v xml:space="preserve">Monaco </v>
      </c>
      <c r="N139" s="26">
        <f t="shared" si="20"/>
        <v>0</v>
      </c>
      <c r="O139" s="25"/>
      <c r="P139" s="26" t="s">
        <v>436</v>
      </c>
      <c r="Q139" s="26">
        <v>375</v>
      </c>
      <c r="R139" s="26">
        <v>2</v>
      </c>
      <c r="S139" s="78" t="str">
        <f t="shared" si="21"/>
        <v/>
      </c>
      <c r="T139" s="25" t="s">
        <v>436</v>
      </c>
      <c r="U139" s="11">
        <v>366</v>
      </c>
      <c r="V139" s="11">
        <v>2</v>
      </c>
    </row>
    <row r="140" spans="2:22" ht="15" customHeight="1" x14ac:dyDescent="0.25">
      <c r="B140" s="23">
        <f t="shared" si="16"/>
        <v>134</v>
      </c>
      <c r="C140" s="26" t="s">
        <v>481</v>
      </c>
      <c r="D140" s="26">
        <v>8</v>
      </c>
      <c r="E140" s="26"/>
      <c r="F140" s="23">
        <v>134</v>
      </c>
      <c r="G140" s="26" t="s">
        <v>354</v>
      </c>
      <c r="H140" s="26">
        <v>0</v>
      </c>
      <c r="I140" s="25"/>
      <c r="J140" s="26" t="str">
        <f t="shared" si="17"/>
        <v xml:space="preserve">Mongolia </v>
      </c>
      <c r="K140" s="26">
        <f t="shared" si="18"/>
        <v>1</v>
      </c>
      <c r="L140" s="26"/>
      <c r="M140" s="26" t="str">
        <f t="shared" si="19"/>
        <v xml:space="preserve">Mongolia </v>
      </c>
      <c r="N140" s="26">
        <f t="shared" si="20"/>
        <v>0</v>
      </c>
      <c r="O140" s="25"/>
      <c r="P140" s="26" t="s">
        <v>427</v>
      </c>
      <c r="Q140" s="26">
        <v>350</v>
      </c>
      <c r="R140" s="26"/>
      <c r="S140" s="78" t="str">
        <f t="shared" si="21"/>
        <v/>
      </c>
      <c r="T140" s="26" t="s">
        <v>427</v>
      </c>
      <c r="U140" s="26">
        <v>349</v>
      </c>
      <c r="V140" s="26"/>
    </row>
    <row r="141" spans="2:22" ht="15" customHeight="1" x14ac:dyDescent="0.25">
      <c r="B141" s="23">
        <f t="shared" si="16"/>
        <v>135</v>
      </c>
      <c r="C141" s="26" t="s">
        <v>375</v>
      </c>
      <c r="D141" s="26">
        <v>8</v>
      </c>
      <c r="E141" s="26"/>
      <c r="F141" s="23">
        <v>135</v>
      </c>
      <c r="G141" s="26" t="s">
        <v>379</v>
      </c>
      <c r="H141" s="26">
        <v>0</v>
      </c>
      <c r="I141" s="25"/>
      <c r="J141" s="26" t="str">
        <f t="shared" si="17"/>
        <v xml:space="preserve">Montenegro </v>
      </c>
      <c r="K141" s="26">
        <f t="shared" si="18"/>
        <v>496</v>
      </c>
      <c r="L141" s="26"/>
      <c r="M141" s="26" t="str">
        <f t="shared" si="19"/>
        <v xml:space="preserve">Montenegro </v>
      </c>
      <c r="N141" s="26">
        <f t="shared" si="20"/>
        <v>7</v>
      </c>
      <c r="O141" s="25"/>
      <c r="P141" s="26" t="s">
        <v>409</v>
      </c>
      <c r="Q141" s="26">
        <v>19210</v>
      </c>
      <c r="R141" s="26">
        <v>320</v>
      </c>
      <c r="S141" s="78" t="str">
        <f t="shared" si="21"/>
        <v/>
      </c>
      <c r="T141" s="26" t="s">
        <v>409</v>
      </c>
      <c r="U141" s="26">
        <v>18714</v>
      </c>
      <c r="V141" s="26">
        <v>313</v>
      </c>
    </row>
    <row r="142" spans="2:22" ht="15" customHeight="1" x14ac:dyDescent="0.25">
      <c r="B142" s="23">
        <f t="shared" si="16"/>
        <v>136</v>
      </c>
      <c r="C142" s="26" t="s">
        <v>324</v>
      </c>
      <c r="D142" s="26">
        <v>7</v>
      </c>
      <c r="E142" s="26"/>
      <c r="F142" s="23">
        <v>136</v>
      </c>
      <c r="G142" s="26" t="s">
        <v>449</v>
      </c>
      <c r="H142" s="26">
        <v>0</v>
      </c>
      <c r="I142" s="25"/>
      <c r="J142" s="26" t="str">
        <f t="shared" si="17"/>
        <v xml:space="preserve">Montserrat </v>
      </c>
      <c r="K142" s="26">
        <f t="shared" si="18"/>
        <v>0</v>
      </c>
      <c r="L142" s="26"/>
      <c r="M142" s="26" t="str">
        <f t="shared" si="19"/>
        <v xml:space="preserve">Montserrat </v>
      </c>
      <c r="N142" s="26">
        <f t="shared" si="20"/>
        <v>0</v>
      </c>
      <c r="O142" s="25"/>
      <c r="P142" s="25" t="s">
        <v>470</v>
      </c>
      <c r="Q142" s="26">
        <v>13</v>
      </c>
      <c r="R142" s="26">
        <v>1</v>
      </c>
      <c r="S142" s="78" t="str">
        <f t="shared" si="21"/>
        <v/>
      </c>
      <c r="T142" s="26" t="s">
        <v>470</v>
      </c>
      <c r="U142" s="26">
        <v>13</v>
      </c>
      <c r="V142" s="26">
        <v>1</v>
      </c>
    </row>
    <row r="143" spans="2:22" ht="15" customHeight="1" x14ac:dyDescent="0.25">
      <c r="B143" s="23">
        <f t="shared" si="16"/>
        <v>137</v>
      </c>
      <c r="C143" s="26" t="s">
        <v>430</v>
      </c>
      <c r="D143" s="26">
        <v>7</v>
      </c>
      <c r="E143" s="26"/>
      <c r="F143" s="23">
        <v>137</v>
      </c>
      <c r="G143" s="26" t="s">
        <v>356</v>
      </c>
      <c r="H143" s="26">
        <v>0</v>
      </c>
      <c r="I143" s="25"/>
      <c r="J143" s="26" t="str">
        <f t="shared" si="17"/>
        <v xml:space="preserve">Morocco </v>
      </c>
      <c r="K143" s="26">
        <f t="shared" si="18"/>
        <v>2526</v>
      </c>
      <c r="L143" s="26"/>
      <c r="M143" s="26" t="str">
        <f t="shared" si="19"/>
        <v xml:space="preserve">Morocco </v>
      </c>
      <c r="N143" s="26">
        <f t="shared" si="20"/>
        <v>64</v>
      </c>
      <c r="O143" s="25"/>
      <c r="P143" s="26" t="s">
        <v>323</v>
      </c>
      <c r="Q143" s="26">
        <v>225070</v>
      </c>
      <c r="R143" s="26">
        <v>3826</v>
      </c>
      <c r="S143" s="78" t="str">
        <f t="shared" si="21"/>
        <v/>
      </c>
      <c r="T143" s="25" t="s">
        <v>323</v>
      </c>
      <c r="U143" s="26">
        <v>222544</v>
      </c>
      <c r="V143" s="26">
        <v>3762</v>
      </c>
    </row>
    <row r="144" spans="2:22" ht="15" customHeight="1" x14ac:dyDescent="0.25">
      <c r="B144" s="23">
        <f t="shared" si="16"/>
        <v>138</v>
      </c>
      <c r="C144" s="26" t="s">
        <v>344</v>
      </c>
      <c r="D144" s="26">
        <v>7</v>
      </c>
      <c r="E144" s="26"/>
      <c r="F144" s="23">
        <v>138</v>
      </c>
      <c r="G144" s="26" t="s">
        <v>416</v>
      </c>
      <c r="H144" s="26">
        <v>0</v>
      </c>
      <c r="I144" s="25"/>
      <c r="J144" s="26" t="str">
        <f t="shared" si="17"/>
        <v xml:space="preserve">Mozambique </v>
      </c>
      <c r="K144" s="26">
        <f t="shared" si="18"/>
        <v>142</v>
      </c>
      <c r="L144" s="26"/>
      <c r="M144" s="26" t="str">
        <f t="shared" si="19"/>
        <v xml:space="preserve">Mozambique </v>
      </c>
      <c r="N144" s="26">
        <f t="shared" si="20"/>
        <v>1</v>
      </c>
      <c r="O144" s="25"/>
      <c r="P144" s="25" t="s">
        <v>422</v>
      </c>
      <c r="Q144" s="26">
        <v>13130</v>
      </c>
      <c r="R144" s="26">
        <v>94</v>
      </c>
      <c r="S144" s="78" t="str">
        <f t="shared" si="21"/>
        <v/>
      </c>
      <c r="T144" s="26" t="s">
        <v>422</v>
      </c>
      <c r="U144" s="26">
        <v>12988</v>
      </c>
      <c r="V144" s="26">
        <v>93</v>
      </c>
    </row>
    <row r="145" spans="2:22" ht="15" customHeight="1" x14ac:dyDescent="0.25">
      <c r="B145" s="23">
        <f t="shared" si="16"/>
        <v>139</v>
      </c>
      <c r="C145" s="26" t="s">
        <v>406</v>
      </c>
      <c r="D145" s="26">
        <v>7</v>
      </c>
      <c r="E145" s="26"/>
      <c r="F145" s="23">
        <v>139</v>
      </c>
      <c r="G145" s="26" t="s">
        <v>420</v>
      </c>
      <c r="H145" s="26">
        <v>0</v>
      </c>
      <c r="I145" s="25"/>
      <c r="J145" s="26" t="str">
        <f t="shared" si="17"/>
        <v xml:space="preserve">MS Zaandam </v>
      </c>
      <c r="K145" s="26">
        <f t="shared" si="18"/>
        <v>0</v>
      </c>
      <c r="L145" s="26"/>
      <c r="M145" s="26" t="str">
        <f t="shared" si="19"/>
        <v xml:space="preserve">MS Zaandam </v>
      </c>
      <c r="N145" s="26">
        <f t="shared" si="20"/>
        <v>0</v>
      </c>
      <c r="O145" s="25"/>
      <c r="P145" s="26" t="s">
        <v>474</v>
      </c>
      <c r="Q145" s="26">
        <v>9</v>
      </c>
      <c r="R145" s="26">
        <v>2</v>
      </c>
      <c r="S145" s="78" t="str">
        <f t="shared" si="21"/>
        <v/>
      </c>
      <c r="T145" s="25" t="s">
        <v>474</v>
      </c>
      <c r="U145" s="26">
        <v>9</v>
      </c>
      <c r="V145" s="26">
        <v>2</v>
      </c>
    </row>
    <row r="146" spans="2:22" ht="15" customHeight="1" x14ac:dyDescent="0.25">
      <c r="B146" s="23">
        <f t="shared" si="16"/>
        <v>140</v>
      </c>
      <c r="C146" s="26" t="s">
        <v>369</v>
      </c>
      <c r="D146" s="26">
        <v>6</v>
      </c>
      <c r="E146" s="26"/>
      <c r="F146" s="23">
        <v>140</v>
      </c>
      <c r="G146" s="26" t="s">
        <v>467</v>
      </c>
      <c r="H146" s="26">
        <v>0</v>
      </c>
      <c r="I146" s="25"/>
      <c r="J146" s="26" t="str">
        <f t="shared" si="17"/>
        <v xml:space="preserve">Myanmar </v>
      </c>
      <c r="K146" s="26">
        <f t="shared" si="18"/>
        <v>1202</v>
      </c>
      <c r="L146" s="26"/>
      <c r="M146" s="26" t="str">
        <f t="shared" si="19"/>
        <v xml:space="preserve">Myanmar </v>
      </c>
      <c r="N146" s="26">
        <f t="shared" si="20"/>
        <v>24</v>
      </c>
      <c r="O146" s="25"/>
      <c r="P146" s="26" t="s">
        <v>417</v>
      </c>
      <c r="Q146" s="26">
        <v>54607</v>
      </c>
      <c r="R146" s="26">
        <v>1282</v>
      </c>
      <c r="S146" s="78" t="str">
        <f t="shared" si="21"/>
        <v/>
      </c>
      <c r="T146" s="26" t="s">
        <v>417</v>
      </c>
      <c r="U146" s="26">
        <v>53405</v>
      </c>
      <c r="V146" s="26">
        <v>1258</v>
      </c>
    </row>
    <row r="147" spans="2:22" ht="15" customHeight="1" x14ac:dyDescent="0.25">
      <c r="B147" s="23">
        <f t="shared" si="16"/>
        <v>141</v>
      </c>
      <c r="C147" s="26" t="s">
        <v>295</v>
      </c>
      <c r="D147" s="26">
        <v>6</v>
      </c>
      <c r="E147" s="26"/>
      <c r="F147" s="23">
        <v>141</v>
      </c>
      <c r="G147" s="26" t="s">
        <v>459</v>
      </c>
      <c r="H147" s="26">
        <v>0</v>
      </c>
      <c r="I147" s="25"/>
      <c r="J147" s="26" t="str">
        <f t="shared" si="17"/>
        <v xml:space="preserve">Namibia </v>
      </c>
      <c r="K147" s="26">
        <f t="shared" si="18"/>
        <v>24</v>
      </c>
      <c r="L147" s="26"/>
      <c r="M147" s="26" t="str">
        <f t="shared" si="19"/>
        <v xml:space="preserve">Namibia </v>
      </c>
      <c r="N147" s="26">
        <f t="shared" si="20"/>
        <v>0</v>
      </c>
      <c r="O147" s="25"/>
      <c r="P147" s="25" t="s">
        <v>460</v>
      </c>
      <c r="Q147" s="26">
        <v>13012</v>
      </c>
      <c r="R147" s="26">
        <v>133</v>
      </c>
      <c r="S147" s="78" t="str">
        <f t="shared" si="21"/>
        <v/>
      </c>
      <c r="T147" s="26" t="s">
        <v>460</v>
      </c>
      <c r="U147" s="26">
        <v>12988</v>
      </c>
      <c r="V147" s="26">
        <v>133</v>
      </c>
    </row>
    <row r="148" spans="2:22" ht="15" customHeight="1" x14ac:dyDescent="0.25">
      <c r="B148" s="23">
        <f t="shared" si="16"/>
        <v>142</v>
      </c>
      <c r="C148" s="26" t="s">
        <v>434</v>
      </c>
      <c r="D148" s="26">
        <v>5</v>
      </c>
      <c r="E148" s="26"/>
      <c r="F148" s="23">
        <v>142</v>
      </c>
      <c r="G148" s="26" t="s">
        <v>414</v>
      </c>
      <c r="H148" s="26">
        <v>0</v>
      </c>
      <c r="I148" s="25"/>
      <c r="J148" s="26" t="str">
        <f t="shared" si="17"/>
        <v xml:space="preserve">Nepal </v>
      </c>
      <c r="K148" s="26">
        <f t="shared" si="18"/>
        <v>2933</v>
      </c>
      <c r="L148" s="26"/>
      <c r="M148" s="26" t="str">
        <f t="shared" si="19"/>
        <v xml:space="preserve">Nepal </v>
      </c>
      <c r="N148" s="26">
        <f t="shared" si="20"/>
        <v>24</v>
      </c>
      <c r="O148" s="25"/>
      <c r="P148" s="26" t="s">
        <v>396</v>
      </c>
      <c r="Q148" s="26">
        <v>176500</v>
      </c>
      <c r="R148" s="26">
        <v>984</v>
      </c>
      <c r="S148" s="78" t="str">
        <f t="shared" si="21"/>
        <v/>
      </c>
      <c r="T148" s="25" t="s">
        <v>396</v>
      </c>
      <c r="U148" s="26">
        <v>173567</v>
      </c>
      <c r="V148" s="26">
        <v>960</v>
      </c>
    </row>
    <row r="149" spans="2:22" ht="15" customHeight="1" x14ac:dyDescent="0.25">
      <c r="B149" s="23">
        <f t="shared" si="16"/>
        <v>143</v>
      </c>
      <c r="C149" s="26" t="s">
        <v>408</v>
      </c>
      <c r="D149" s="26">
        <v>5</v>
      </c>
      <c r="E149" s="26"/>
      <c r="F149" s="23">
        <v>143</v>
      </c>
      <c r="G149" s="26" t="s">
        <v>360</v>
      </c>
      <c r="H149" s="26">
        <v>0</v>
      </c>
      <c r="I149" s="25"/>
      <c r="J149" s="26" t="str">
        <f t="shared" si="17"/>
        <v xml:space="preserve">Netherlands </v>
      </c>
      <c r="K149" s="26">
        <f t="shared" si="18"/>
        <v>8286</v>
      </c>
      <c r="L149" s="26"/>
      <c r="M149" s="26" t="str">
        <f t="shared" si="19"/>
        <v xml:space="preserve">Netherlands </v>
      </c>
      <c r="N149" s="26">
        <f t="shared" si="20"/>
        <v>29</v>
      </c>
      <c r="O149" s="25"/>
      <c r="P149" s="25" t="s">
        <v>288</v>
      </c>
      <c r="Q149" s="26">
        <v>368147</v>
      </c>
      <c r="R149" s="26">
        <v>7463</v>
      </c>
      <c r="S149" s="78" t="str">
        <f t="shared" si="21"/>
        <v/>
      </c>
      <c r="T149" s="26" t="s">
        <v>288</v>
      </c>
      <c r="U149" s="26">
        <v>359861</v>
      </c>
      <c r="V149" s="26">
        <v>7434</v>
      </c>
    </row>
    <row r="150" spans="2:22" ht="15" customHeight="1" x14ac:dyDescent="0.25">
      <c r="B150" s="23">
        <f t="shared" si="16"/>
        <v>144</v>
      </c>
      <c r="C150" s="26" t="s">
        <v>361</v>
      </c>
      <c r="D150" s="26">
        <v>5</v>
      </c>
      <c r="E150" s="26"/>
      <c r="F150" s="23">
        <v>144</v>
      </c>
      <c r="G150" s="26" t="s">
        <v>453</v>
      </c>
      <c r="H150" s="26">
        <v>0</v>
      </c>
      <c r="I150" s="25"/>
      <c r="J150" s="26" t="str">
        <f t="shared" si="17"/>
        <v xml:space="preserve">New Caledonia </v>
      </c>
      <c r="K150" s="26">
        <f t="shared" si="18"/>
        <v>0</v>
      </c>
      <c r="L150" s="26"/>
      <c r="M150" s="26" t="str">
        <f t="shared" si="19"/>
        <v xml:space="preserve">New Caledonia </v>
      </c>
      <c r="N150" s="26">
        <f t="shared" si="20"/>
        <v>0</v>
      </c>
      <c r="O150" s="25"/>
      <c r="P150" s="26" t="s">
        <v>461</v>
      </c>
      <c r="Q150" s="26">
        <v>28</v>
      </c>
      <c r="R150" s="26"/>
      <c r="S150" s="78" t="str">
        <f t="shared" si="21"/>
        <v/>
      </c>
      <c r="T150" s="25" t="s">
        <v>461</v>
      </c>
      <c r="U150" s="26">
        <v>28</v>
      </c>
      <c r="V150" s="26"/>
    </row>
    <row r="151" spans="2:22" ht="15" customHeight="1" x14ac:dyDescent="0.25">
      <c r="B151" s="23">
        <f t="shared" si="16"/>
        <v>145</v>
      </c>
      <c r="C151" s="26" t="s">
        <v>580</v>
      </c>
      <c r="D151" s="26">
        <v>5</v>
      </c>
      <c r="E151" s="26"/>
      <c r="F151" s="23">
        <v>145</v>
      </c>
      <c r="G151" s="26" t="s">
        <v>329</v>
      </c>
      <c r="H151" s="26">
        <v>0</v>
      </c>
      <c r="I151" s="25"/>
      <c r="J151" s="26" t="str">
        <f t="shared" si="17"/>
        <v xml:space="preserve">New Zealand </v>
      </c>
      <c r="K151" s="26">
        <f t="shared" si="18"/>
        <v>5</v>
      </c>
      <c r="L151" s="26"/>
      <c r="M151" s="26" t="str">
        <f t="shared" si="19"/>
        <v xml:space="preserve">New Zealand </v>
      </c>
      <c r="N151" s="26">
        <f t="shared" si="20"/>
        <v>0</v>
      </c>
      <c r="O151" s="25"/>
      <c r="P151" s="25" t="s">
        <v>361</v>
      </c>
      <c r="Q151" s="26">
        <v>1968</v>
      </c>
      <c r="R151" s="26">
        <v>25</v>
      </c>
      <c r="S151" s="78" t="str">
        <f t="shared" si="21"/>
        <v/>
      </c>
      <c r="T151" s="26" t="s">
        <v>361</v>
      </c>
      <c r="U151" s="26">
        <v>1963</v>
      </c>
      <c r="V151" s="26">
        <v>25</v>
      </c>
    </row>
    <row r="152" spans="2:22" ht="15" customHeight="1" x14ac:dyDescent="0.25">
      <c r="B152" s="23">
        <f t="shared" si="16"/>
        <v>146</v>
      </c>
      <c r="C152" s="26" t="s">
        <v>393</v>
      </c>
      <c r="D152" s="26">
        <v>4</v>
      </c>
      <c r="E152" s="26"/>
      <c r="F152" s="23">
        <v>146</v>
      </c>
      <c r="G152" s="26" t="s">
        <v>425</v>
      </c>
      <c r="H152" s="26">
        <v>0</v>
      </c>
      <c r="I152" s="25"/>
      <c r="J152" s="26" t="str">
        <f t="shared" si="17"/>
        <v xml:space="preserve">Nicaragua </v>
      </c>
      <c r="K152" s="26">
        <f t="shared" si="18"/>
        <v>0</v>
      </c>
      <c r="L152" s="26"/>
      <c r="M152" s="26" t="str">
        <f t="shared" si="19"/>
        <v xml:space="preserve">Nicaragua </v>
      </c>
      <c r="N152" s="26">
        <f t="shared" si="20"/>
        <v>0</v>
      </c>
      <c r="O152" s="25"/>
      <c r="P152" s="25" t="s">
        <v>412</v>
      </c>
      <c r="Q152" s="26">
        <v>5514</v>
      </c>
      <c r="R152" s="26">
        <v>156</v>
      </c>
      <c r="S152" s="78" t="str">
        <f t="shared" si="21"/>
        <v/>
      </c>
      <c r="T152" s="25" t="s">
        <v>412</v>
      </c>
      <c r="U152" s="26">
        <v>5514</v>
      </c>
      <c r="V152" s="26">
        <v>156</v>
      </c>
    </row>
    <row r="153" spans="2:22" ht="15" customHeight="1" x14ac:dyDescent="0.25">
      <c r="B153" s="23">
        <f t="shared" si="16"/>
        <v>147</v>
      </c>
      <c r="C153" s="26" t="s">
        <v>416</v>
      </c>
      <c r="D153" s="26">
        <v>4</v>
      </c>
      <c r="E153" s="26"/>
      <c r="F153" s="23">
        <v>147</v>
      </c>
      <c r="G153" s="26" t="s">
        <v>472</v>
      </c>
      <c r="H153" s="26">
        <v>0</v>
      </c>
      <c r="I153" s="25"/>
      <c r="J153" s="26" t="str">
        <f t="shared" si="17"/>
        <v xml:space="preserve">Niger </v>
      </c>
      <c r="K153" s="26">
        <f t="shared" si="18"/>
        <v>1</v>
      </c>
      <c r="L153" s="26"/>
      <c r="M153" s="26" t="str">
        <f t="shared" si="19"/>
        <v xml:space="preserve">Niger </v>
      </c>
      <c r="N153" s="26">
        <f t="shared" si="20"/>
        <v>0</v>
      </c>
      <c r="O153" s="25"/>
      <c r="P153" s="25" t="s">
        <v>376</v>
      </c>
      <c r="Q153" s="26">
        <v>1222</v>
      </c>
      <c r="R153" s="26">
        <v>69</v>
      </c>
      <c r="S153" s="78" t="str">
        <f t="shared" si="21"/>
        <v/>
      </c>
      <c r="T153" s="25" t="s">
        <v>376</v>
      </c>
      <c r="U153" s="26">
        <v>1221</v>
      </c>
      <c r="V153" s="26">
        <v>69</v>
      </c>
    </row>
    <row r="154" spans="2:22" ht="15" customHeight="1" x14ac:dyDescent="0.25">
      <c r="B154" s="23">
        <f t="shared" si="16"/>
        <v>148</v>
      </c>
      <c r="C154" s="26" t="s">
        <v>425</v>
      </c>
      <c r="D154" s="26">
        <v>4</v>
      </c>
      <c r="E154" s="26"/>
      <c r="F154" s="23">
        <v>148</v>
      </c>
      <c r="G154" s="26" t="s">
        <v>455</v>
      </c>
      <c r="H154" s="26">
        <v>0</v>
      </c>
      <c r="I154" s="25"/>
      <c r="J154" s="26" t="str">
        <f t="shared" si="17"/>
        <v xml:space="preserve">Nigeria </v>
      </c>
      <c r="K154" s="26">
        <f t="shared" si="18"/>
        <v>72</v>
      </c>
      <c r="L154" s="26"/>
      <c r="M154" s="26" t="str">
        <f t="shared" si="19"/>
        <v xml:space="preserve">Nigeria </v>
      </c>
      <c r="N154" s="26">
        <f t="shared" si="20"/>
        <v>1</v>
      </c>
      <c r="O154" s="25"/>
      <c r="P154" s="25" t="s">
        <v>326</v>
      </c>
      <c r="Q154" s="26">
        <v>63036</v>
      </c>
      <c r="R154" s="26">
        <v>1147</v>
      </c>
      <c r="S154" s="78" t="str">
        <f t="shared" si="21"/>
        <v/>
      </c>
      <c r="T154" s="25" t="s">
        <v>326</v>
      </c>
      <c r="U154" s="26">
        <v>62964</v>
      </c>
      <c r="V154" s="26">
        <v>1146</v>
      </c>
    </row>
    <row r="155" spans="2:22" ht="15" customHeight="1" x14ac:dyDescent="0.25">
      <c r="B155" s="23">
        <f t="shared" si="16"/>
        <v>149</v>
      </c>
      <c r="C155" s="26" t="s">
        <v>400</v>
      </c>
      <c r="D155" s="26">
        <v>4</v>
      </c>
      <c r="E155" s="26"/>
      <c r="F155" s="23">
        <v>149</v>
      </c>
      <c r="G155" s="26" t="s">
        <v>424</v>
      </c>
      <c r="H155" s="26">
        <v>0</v>
      </c>
      <c r="I155" s="25"/>
      <c r="J155" s="26" t="str">
        <f t="shared" si="17"/>
        <v xml:space="preserve">North Macedonia </v>
      </c>
      <c r="K155" s="26">
        <f t="shared" si="18"/>
        <v>561</v>
      </c>
      <c r="L155" s="26"/>
      <c r="M155" s="26" t="str">
        <f t="shared" si="19"/>
        <v xml:space="preserve">North Macedonia </v>
      </c>
      <c r="N155" s="26">
        <f t="shared" si="20"/>
        <v>21</v>
      </c>
      <c r="O155" s="25"/>
      <c r="P155" s="25" t="s">
        <v>353</v>
      </c>
      <c r="Q155" s="26">
        <v>32997</v>
      </c>
      <c r="R155" s="26">
        <v>1025</v>
      </c>
      <c r="S155" s="78" t="str">
        <f t="shared" si="21"/>
        <v/>
      </c>
      <c r="T155" s="25" t="s">
        <v>353</v>
      </c>
      <c r="U155" s="26">
        <v>32436</v>
      </c>
      <c r="V155" s="26">
        <v>1004</v>
      </c>
    </row>
    <row r="156" spans="2:22" ht="15" customHeight="1" x14ac:dyDescent="0.25">
      <c r="B156" s="23">
        <f t="shared" si="16"/>
        <v>150</v>
      </c>
      <c r="C156" s="26" t="s">
        <v>456</v>
      </c>
      <c r="D156" s="26">
        <v>2</v>
      </c>
      <c r="E156" s="26"/>
      <c r="F156" s="23">
        <v>150</v>
      </c>
      <c r="G156" s="26" t="s">
        <v>345</v>
      </c>
      <c r="H156" s="26">
        <v>0</v>
      </c>
      <c r="I156" s="25"/>
      <c r="J156" s="26" t="str">
        <f t="shared" si="17"/>
        <v xml:space="preserve">Norway </v>
      </c>
      <c r="K156" s="26">
        <f t="shared" si="18"/>
        <v>704</v>
      </c>
      <c r="L156" s="26"/>
      <c r="M156" s="26" t="str">
        <f t="shared" si="19"/>
        <v xml:space="preserve">Norway </v>
      </c>
      <c r="N156" s="26">
        <f t="shared" si="20"/>
        <v>0</v>
      </c>
      <c r="O156" s="25"/>
      <c r="P156" s="26" t="s">
        <v>319</v>
      </c>
      <c r="Q156" s="26">
        <v>21339</v>
      </c>
      <c r="R156" s="26">
        <v>282</v>
      </c>
      <c r="S156" s="78" t="str">
        <f t="shared" si="21"/>
        <v/>
      </c>
      <c r="T156" s="25" t="s">
        <v>319</v>
      </c>
      <c r="U156" s="26">
        <v>20635</v>
      </c>
      <c r="V156" s="26">
        <v>282</v>
      </c>
    </row>
    <row r="157" spans="2:22" ht="15" customHeight="1" x14ac:dyDescent="0.25">
      <c r="B157" s="23">
        <f t="shared" si="16"/>
        <v>151</v>
      </c>
      <c r="C157" s="26" t="s">
        <v>407</v>
      </c>
      <c r="D157" s="26">
        <v>2</v>
      </c>
      <c r="E157" s="26"/>
      <c r="F157" s="23">
        <v>151</v>
      </c>
      <c r="G157" s="26" t="s">
        <v>340</v>
      </c>
      <c r="H157" s="26">
        <v>0</v>
      </c>
      <c r="I157" s="25"/>
      <c r="J157" s="26" t="str">
        <f t="shared" si="17"/>
        <v xml:space="preserve">Oman </v>
      </c>
      <c r="K157" s="26">
        <f t="shared" si="18"/>
        <v>418</v>
      </c>
      <c r="L157" s="26"/>
      <c r="M157" s="26" t="str">
        <f t="shared" si="19"/>
        <v xml:space="preserve">Oman </v>
      </c>
      <c r="N157" s="26">
        <f t="shared" si="20"/>
        <v>10</v>
      </c>
      <c r="O157" s="25"/>
      <c r="P157" s="26" t="s">
        <v>330</v>
      </c>
      <c r="Q157" s="26">
        <v>116152</v>
      </c>
      <c r="R157" s="26">
        <v>1256</v>
      </c>
      <c r="S157" s="78" t="str">
        <f t="shared" si="21"/>
        <v/>
      </c>
      <c r="T157" s="26" t="s">
        <v>330</v>
      </c>
      <c r="U157" s="26">
        <v>115734</v>
      </c>
      <c r="V157" s="26">
        <v>1246</v>
      </c>
    </row>
    <row r="158" spans="2:22" ht="15" customHeight="1" x14ac:dyDescent="0.25">
      <c r="B158" s="23">
        <f t="shared" si="16"/>
        <v>152</v>
      </c>
      <c r="C158" s="26" t="s">
        <v>471</v>
      </c>
      <c r="D158" s="26">
        <v>2</v>
      </c>
      <c r="E158" s="26"/>
      <c r="F158" s="23">
        <v>152</v>
      </c>
      <c r="G158" s="26" t="s">
        <v>368</v>
      </c>
      <c r="H158" s="26">
        <v>0</v>
      </c>
      <c r="I158" s="25"/>
      <c r="J158" s="26" t="str">
        <f t="shared" si="17"/>
        <v xml:space="preserve">Pakistan </v>
      </c>
      <c r="K158" s="26">
        <f t="shared" si="18"/>
        <v>1167</v>
      </c>
      <c r="L158" s="26"/>
      <c r="M158" s="26" t="str">
        <f t="shared" si="19"/>
        <v xml:space="preserve">Pakistan </v>
      </c>
      <c r="N158" s="26">
        <f t="shared" si="20"/>
        <v>14</v>
      </c>
      <c r="O158" s="25"/>
      <c r="P158" s="25" t="s">
        <v>287</v>
      </c>
      <c r="Q158" s="26">
        <v>336260</v>
      </c>
      <c r="R158" s="26">
        <v>6849</v>
      </c>
      <c r="S158" s="78" t="str">
        <f t="shared" si="21"/>
        <v/>
      </c>
      <c r="T158" s="26" t="s">
        <v>287</v>
      </c>
      <c r="U158" s="26">
        <v>335093</v>
      </c>
      <c r="V158" s="26">
        <v>6835</v>
      </c>
    </row>
    <row r="159" spans="2:22" ht="15" customHeight="1" x14ac:dyDescent="0.25">
      <c r="B159" s="23">
        <f t="shared" si="16"/>
        <v>153</v>
      </c>
      <c r="C159" s="26" t="s">
        <v>437</v>
      </c>
      <c r="D159" s="26">
        <v>1</v>
      </c>
      <c r="E159" s="26"/>
      <c r="F159" s="23">
        <v>153</v>
      </c>
      <c r="G159" s="26" t="s">
        <v>386</v>
      </c>
      <c r="H159" s="26">
        <v>0</v>
      </c>
      <c r="I159" s="25"/>
      <c r="J159" s="26" t="str">
        <f t="shared" si="17"/>
        <v xml:space="preserve">Palestine </v>
      </c>
      <c r="K159" s="26">
        <f t="shared" si="18"/>
        <v>715</v>
      </c>
      <c r="L159" s="26"/>
      <c r="M159" s="26" t="str">
        <f t="shared" si="19"/>
        <v xml:space="preserve">Palestine </v>
      </c>
      <c r="N159" s="26">
        <f t="shared" si="20"/>
        <v>4</v>
      </c>
      <c r="O159" s="25"/>
      <c r="P159" s="25" t="s">
        <v>402</v>
      </c>
      <c r="Q159" s="26">
        <v>54775</v>
      </c>
      <c r="R159" s="26">
        <v>493</v>
      </c>
      <c r="S159" s="78" t="str">
        <f t="shared" si="21"/>
        <v/>
      </c>
      <c r="T159" s="25" t="s">
        <v>402</v>
      </c>
      <c r="U159" s="26">
        <v>54060</v>
      </c>
      <c r="V159" s="26">
        <v>489</v>
      </c>
    </row>
    <row r="160" spans="2:22" ht="15" customHeight="1" x14ac:dyDescent="0.25">
      <c r="B160" s="23">
        <f t="shared" si="16"/>
        <v>154</v>
      </c>
      <c r="C160" s="26" t="s">
        <v>391</v>
      </c>
      <c r="D160" s="26">
        <v>1</v>
      </c>
      <c r="E160" s="26"/>
      <c r="F160" s="23">
        <v>154</v>
      </c>
      <c r="G160" s="26" t="s">
        <v>369</v>
      </c>
      <c r="H160" s="26">
        <v>0</v>
      </c>
      <c r="I160" s="25"/>
      <c r="J160" s="26" t="str">
        <f t="shared" si="17"/>
        <v xml:space="preserve">Panama </v>
      </c>
      <c r="K160" s="26">
        <f t="shared" si="18"/>
        <v>579</v>
      </c>
      <c r="L160" s="26"/>
      <c r="M160" s="26" t="str">
        <f t="shared" si="19"/>
        <v xml:space="preserve">Panama </v>
      </c>
      <c r="N160" s="26">
        <f t="shared" si="20"/>
        <v>14</v>
      </c>
      <c r="O160" s="25"/>
      <c r="P160" s="25" t="s">
        <v>315</v>
      </c>
      <c r="Q160" s="26">
        <v>134915</v>
      </c>
      <c r="R160" s="26">
        <v>2720</v>
      </c>
      <c r="S160" s="78" t="str">
        <f t="shared" si="21"/>
        <v/>
      </c>
      <c r="T160" s="25" t="s">
        <v>315</v>
      </c>
      <c r="U160" s="26">
        <v>134336</v>
      </c>
      <c r="V160" s="26">
        <v>2706</v>
      </c>
    </row>
    <row r="161" spans="2:22" ht="15" customHeight="1" x14ac:dyDescent="0.25">
      <c r="B161" s="23">
        <f t="shared" si="16"/>
        <v>155</v>
      </c>
      <c r="C161" s="26" t="s">
        <v>379</v>
      </c>
      <c r="D161" s="26">
        <v>1</v>
      </c>
      <c r="E161" s="26"/>
      <c r="F161" s="23">
        <v>155</v>
      </c>
      <c r="G161" s="26" t="s">
        <v>337</v>
      </c>
      <c r="H161" s="26">
        <v>0</v>
      </c>
      <c r="I161" s="25"/>
      <c r="J161" s="26" t="str">
        <f t="shared" si="17"/>
        <v xml:space="preserve">Papua New Guinea </v>
      </c>
      <c r="K161" s="26">
        <f t="shared" si="18"/>
        <v>1</v>
      </c>
      <c r="L161" s="26"/>
      <c r="M161" s="26" t="str">
        <f t="shared" si="19"/>
        <v xml:space="preserve">Papua New Guinea </v>
      </c>
      <c r="N161" s="26">
        <f t="shared" si="20"/>
        <v>0</v>
      </c>
      <c r="O161" s="25"/>
      <c r="P161" s="25" t="s">
        <v>476</v>
      </c>
      <c r="Q161" s="26">
        <v>590</v>
      </c>
      <c r="R161" s="26">
        <v>7</v>
      </c>
      <c r="S161" s="78" t="str">
        <f t="shared" si="21"/>
        <v/>
      </c>
      <c r="T161" s="25" t="s">
        <v>476</v>
      </c>
      <c r="U161" s="26">
        <v>589</v>
      </c>
      <c r="V161" s="26">
        <v>7</v>
      </c>
    </row>
    <row r="162" spans="2:22" ht="15" customHeight="1" x14ac:dyDescent="0.25">
      <c r="B162" s="23">
        <f t="shared" si="16"/>
        <v>156</v>
      </c>
      <c r="C162" s="26" t="s">
        <v>455</v>
      </c>
      <c r="D162" s="26">
        <v>1</v>
      </c>
      <c r="E162" s="26"/>
      <c r="F162" s="23">
        <v>156</v>
      </c>
      <c r="G162" s="26" t="s">
        <v>407</v>
      </c>
      <c r="H162" s="26">
        <v>0</v>
      </c>
      <c r="I162" s="25"/>
      <c r="J162" s="26" t="str">
        <f t="shared" si="17"/>
        <v xml:space="preserve">Paraguay </v>
      </c>
      <c r="K162" s="26">
        <f t="shared" si="18"/>
        <v>425</v>
      </c>
      <c r="L162" s="26"/>
      <c r="M162" s="26" t="str">
        <f t="shared" si="19"/>
        <v xml:space="preserve">Paraguay </v>
      </c>
      <c r="N162" s="26">
        <f t="shared" si="20"/>
        <v>11</v>
      </c>
      <c r="O162" s="25"/>
      <c r="P162" s="26" t="s">
        <v>382</v>
      </c>
      <c r="Q162" s="26">
        <v>64156</v>
      </c>
      <c r="R162" s="26">
        <v>1429</v>
      </c>
      <c r="S162" s="78" t="str">
        <f t="shared" si="21"/>
        <v/>
      </c>
      <c r="T162" s="25" t="s">
        <v>382</v>
      </c>
      <c r="U162" s="26">
        <v>63731</v>
      </c>
      <c r="V162" s="26">
        <v>1418</v>
      </c>
    </row>
    <row r="163" spans="2:22" ht="15" customHeight="1" x14ac:dyDescent="0.25">
      <c r="B163" s="23">
        <f t="shared" si="16"/>
        <v>157</v>
      </c>
      <c r="C163" s="26" t="s">
        <v>440</v>
      </c>
      <c r="D163" s="26">
        <v>1</v>
      </c>
      <c r="E163" s="26"/>
      <c r="F163" s="23">
        <v>157</v>
      </c>
      <c r="G163" s="26" t="s">
        <v>349</v>
      </c>
      <c r="H163" s="26">
        <v>0</v>
      </c>
      <c r="I163" s="25"/>
      <c r="J163" s="26" t="str">
        <f t="shared" si="17"/>
        <v xml:space="preserve">Peru </v>
      </c>
      <c r="K163" s="26">
        <f t="shared" si="18"/>
        <v>1634</v>
      </c>
      <c r="L163" s="26"/>
      <c r="M163" s="26" t="str">
        <f t="shared" si="19"/>
        <v xml:space="preserve">Peru </v>
      </c>
      <c r="N163" s="26">
        <f t="shared" si="20"/>
        <v>56</v>
      </c>
      <c r="O163" s="25"/>
      <c r="P163" s="26" t="s">
        <v>280</v>
      </c>
      <c r="Q163" s="26">
        <v>906545</v>
      </c>
      <c r="R163" s="26">
        <v>34585</v>
      </c>
      <c r="S163" s="78" t="str">
        <f t="shared" si="21"/>
        <v/>
      </c>
      <c r="T163" s="26" t="s">
        <v>280</v>
      </c>
      <c r="U163" s="26">
        <v>904911</v>
      </c>
      <c r="V163" s="26">
        <v>34529</v>
      </c>
    </row>
    <row r="164" spans="2:22" ht="15" customHeight="1" x14ac:dyDescent="0.25">
      <c r="B164" s="23">
        <f t="shared" si="16"/>
        <v>158</v>
      </c>
      <c r="C164" s="26" t="s">
        <v>427</v>
      </c>
      <c r="D164" s="26">
        <v>1</v>
      </c>
      <c r="E164" s="26"/>
      <c r="F164" s="23">
        <v>158</v>
      </c>
      <c r="G164" s="26" t="s">
        <v>457</v>
      </c>
      <c r="H164" s="26">
        <v>0</v>
      </c>
      <c r="I164" s="25"/>
      <c r="J164" s="26" t="str">
        <f t="shared" si="17"/>
        <v xml:space="preserve">Philippines </v>
      </c>
      <c r="K164" s="26">
        <f t="shared" si="18"/>
        <v>2287</v>
      </c>
      <c r="L164" s="26"/>
      <c r="M164" s="26" t="str">
        <f t="shared" si="19"/>
        <v xml:space="preserve">Philippines </v>
      </c>
      <c r="N164" s="26">
        <f t="shared" si="20"/>
        <v>31</v>
      </c>
      <c r="O164" s="25"/>
      <c r="P164" s="25" t="s">
        <v>311</v>
      </c>
      <c r="Q164" s="26">
        <v>385400</v>
      </c>
      <c r="R164" s="26">
        <v>7269</v>
      </c>
      <c r="S164" s="78" t="str">
        <f t="shared" si="21"/>
        <v/>
      </c>
      <c r="T164" s="26" t="s">
        <v>311</v>
      </c>
      <c r="U164" s="26">
        <v>383113</v>
      </c>
      <c r="V164" s="26">
        <v>7238</v>
      </c>
    </row>
    <row r="165" spans="2:22" ht="15" customHeight="1" x14ac:dyDescent="0.25">
      <c r="B165" s="23">
        <f t="shared" si="16"/>
        <v>159</v>
      </c>
      <c r="C165" s="26" t="s">
        <v>376</v>
      </c>
      <c r="D165" s="26">
        <v>1</v>
      </c>
      <c r="E165" s="26"/>
      <c r="F165" s="23">
        <v>159</v>
      </c>
      <c r="G165" s="26" t="s">
        <v>481</v>
      </c>
      <c r="H165" s="26">
        <v>0</v>
      </c>
      <c r="I165" s="25"/>
      <c r="J165" s="26" t="str">
        <f t="shared" si="17"/>
        <v xml:space="preserve">Poland </v>
      </c>
      <c r="K165" s="26">
        <f t="shared" si="18"/>
        <v>15578</v>
      </c>
      <c r="L165" s="26"/>
      <c r="M165" s="26" t="str">
        <f t="shared" si="19"/>
        <v xml:space="preserve">Poland </v>
      </c>
      <c r="N165" s="26">
        <f t="shared" si="20"/>
        <v>92</v>
      </c>
      <c r="O165" s="25"/>
      <c r="P165" s="26" t="s">
        <v>301</v>
      </c>
      <c r="Q165" s="26">
        <v>395480</v>
      </c>
      <c r="R165" s="26">
        <v>5875</v>
      </c>
      <c r="S165" s="78" t="str">
        <f t="shared" si="21"/>
        <v/>
      </c>
      <c r="T165" s="25" t="s">
        <v>301</v>
      </c>
      <c r="U165" s="26">
        <v>379902</v>
      </c>
      <c r="V165" s="26">
        <v>5783</v>
      </c>
    </row>
    <row r="166" spans="2:22" ht="15" customHeight="1" x14ac:dyDescent="0.25">
      <c r="B166" s="23">
        <f t="shared" si="16"/>
        <v>160</v>
      </c>
      <c r="C166" s="26" t="s">
        <v>476</v>
      </c>
      <c r="D166" s="26">
        <v>1</v>
      </c>
      <c r="E166" s="26"/>
      <c r="F166" s="23">
        <v>160</v>
      </c>
      <c r="G166" s="26" t="s">
        <v>415</v>
      </c>
      <c r="H166" s="26">
        <v>0</v>
      </c>
      <c r="I166" s="25"/>
      <c r="J166" s="26" t="str">
        <f t="shared" si="17"/>
        <v xml:space="preserve">Portugal </v>
      </c>
      <c r="K166" s="26">
        <f t="shared" si="18"/>
        <v>2506</v>
      </c>
      <c r="L166" s="26"/>
      <c r="M166" s="26" t="str">
        <f t="shared" si="19"/>
        <v xml:space="preserve">Portugal </v>
      </c>
      <c r="N166" s="26">
        <f t="shared" si="20"/>
        <v>46</v>
      </c>
      <c r="O166" s="25"/>
      <c r="P166" s="25" t="s">
        <v>294</v>
      </c>
      <c r="Q166" s="26">
        <v>146847</v>
      </c>
      <c r="R166" s="26">
        <v>2590</v>
      </c>
      <c r="S166" s="78" t="str">
        <f t="shared" si="21"/>
        <v/>
      </c>
      <c r="T166" s="26" t="s">
        <v>294</v>
      </c>
      <c r="U166" s="26">
        <v>144341</v>
      </c>
      <c r="V166" s="26">
        <v>2544</v>
      </c>
    </row>
    <row r="167" spans="2:22" ht="15" customHeight="1" x14ac:dyDescent="0.25">
      <c r="B167" s="23">
        <f t="shared" si="16"/>
        <v>161</v>
      </c>
      <c r="C167" s="26" t="s">
        <v>480</v>
      </c>
      <c r="D167" s="26">
        <v>0</v>
      </c>
      <c r="E167" s="26"/>
      <c r="F167" s="23">
        <v>161</v>
      </c>
      <c r="G167" s="26" t="s">
        <v>438</v>
      </c>
      <c r="H167" s="26">
        <v>0</v>
      </c>
      <c r="I167" s="25"/>
      <c r="J167" s="26" t="str">
        <f t="shared" si="17"/>
        <v xml:space="preserve">Qatar </v>
      </c>
      <c r="K167" s="26">
        <f t="shared" si="18"/>
        <v>197</v>
      </c>
      <c r="L167" s="26"/>
      <c r="M167" s="26" t="str">
        <f t="shared" si="19"/>
        <v xml:space="preserve">Qatar </v>
      </c>
      <c r="N167" s="26">
        <f t="shared" si="20"/>
        <v>0</v>
      </c>
      <c r="O167" s="25"/>
      <c r="P167" s="25" t="s">
        <v>289</v>
      </c>
      <c r="Q167" s="26">
        <v>132917</v>
      </c>
      <c r="R167" s="26">
        <v>232</v>
      </c>
      <c r="S167" s="78" t="str">
        <f t="shared" si="21"/>
        <v/>
      </c>
      <c r="T167" s="25" t="s">
        <v>289</v>
      </c>
      <c r="U167" s="26">
        <v>132720</v>
      </c>
      <c r="V167" s="26">
        <v>232</v>
      </c>
    </row>
    <row r="168" spans="2:22" ht="15" customHeight="1" x14ac:dyDescent="0.25">
      <c r="B168" s="23">
        <f t="shared" si="16"/>
        <v>162</v>
      </c>
      <c r="C168" s="26" t="s">
        <v>452</v>
      </c>
      <c r="D168" s="26">
        <v>0</v>
      </c>
      <c r="E168" s="26"/>
      <c r="F168" s="23">
        <v>162</v>
      </c>
      <c r="G168" s="26" t="s">
        <v>334</v>
      </c>
      <c r="H168" s="26">
        <v>0</v>
      </c>
      <c r="I168" s="25"/>
      <c r="J168" s="26" t="str">
        <f t="shared" si="17"/>
        <v xml:space="preserve">Réunion </v>
      </c>
      <c r="K168" s="26">
        <f t="shared" si="18"/>
        <v>239</v>
      </c>
      <c r="L168" s="26"/>
      <c r="M168" s="26" t="str">
        <f t="shared" si="19"/>
        <v xml:space="preserve">Réunion </v>
      </c>
      <c r="N168" s="26">
        <f t="shared" si="20"/>
        <v>2</v>
      </c>
      <c r="O168" s="25"/>
      <c r="P168" s="26" t="s">
        <v>399</v>
      </c>
      <c r="Q168" s="26">
        <v>5898</v>
      </c>
      <c r="R168" s="26">
        <v>26</v>
      </c>
      <c r="S168" s="78" t="str">
        <f t="shared" si="21"/>
        <v/>
      </c>
      <c r="T168" s="25" t="s">
        <v>399</v>
      </c>
      <c r="U168" s="26">
        <v>5659</v>
      </c>
      <c r="V168" s="26">
        <v>24</v>
      </c>
    </row>
    <row r="169" spans="2:22" ht="15" customHeight="1" x14ac:dyDescent="0.25">
      <c r="B169" s="23">
        <f t="shared" si="16"/>
        <v>163</v>
      </c>
      <c r="C169" s="26" t="s">
        <v>428</v>
      </c>
      <c r="D169" s="26">
        <v>0</v>
      </c>
      <c r="E169" s="26"/>
      <c r="F169" s="23">
        <v>163</v>
      </c>
      <c r="G169" s="26" t="s">
        <v>446</v>
      </c>
      <c r="H169" s="26">
        <v>0</v>
      </c>
      <c r="I169" s="25"/>
      <c r="J169" s="26" t="str">
        <f t="shared" si="17"/>
        <v xml:space="preserve">Romania </v>
      </c>
      <c r="K169" s="26">
        <f t="shared" si="18"/>
        <v>4041</v>
      </c>
      <c r="L169" s="26"/>
      <c r="M169" s="26" t="str">
        <f t="shared" si="19"/>
        <v xml:space="preserve">Romania </v>
      </c>
      <c r="N169" s="26">
        <f t="shared" si="20"/>
        <v>86</v>
      </c>
      <c r="O169" s="25"/>
      <c r="P169" s="25" t="s">
        <v>305</v>
      </c>
      <c r="Q169" s="26">
        <v>250704</v>
      </c>
      <c r="R169" s="26">
        <v>7153</v>
      </c>
      <c r="S169" s="78" t="str">
        <f t="shared" si="21"/>
        <v/>
      </c>
      <c r="T169" s="26" t="s">
        <v>305</v>
      </c>
      <c r="U169" s="26">
        <v>246663</v>
      </c>
      <c r="V169" s="26">
        <v>7067</v>
      </c>
    </row>
    <row r="170" spans="2:22" ht="15" customHeight="1" x14ac:dyDescent="0.25">
      <c r="B170" s="23">
        <f t="shared" si="16"/>
        <v>164</v>
      </c>
      <c r="C170" s="26" t="s">
        <v>451</v>
      </c>
      <c r="D170" s="26">
        <v>0</v>
      </c>
      <c r="E170" s="26"/>
      <c r="F170" s="23">
        <v>164</v>
      </c>
      <c r="G170" s="26" t="s">
        <v>403</v>
      </c>
      <c r="H170" s="26">
        <v>0</v>
      </c>
      <c r="I170" s="25"/>
      <c r="J170" s="26" t="str">
        <f t="shared" si="17"/>
        <v xml:space="preserve">Russia </v>
      </c>
      <c r="K170" s="26">
        <f t="shared" si="18"/>
        <v>18648</v>
      </c>
      <c r="L170" s="26"/>
      <c r="M170" s="26" t="str">
        <f t="shared" si="19"/>
        <v xml:space="preserve">Russia </v>
      </c>
      <c r="N170" s="26">
        <f t="shared" si="20"/>
        <v>355</v>
      </c>
      <c r="O170" s="25"/>
      <c r="P170" s="25" t="s">
        <v>270</v>
      </c>
      <c r="Q170" s="26">
        <v>1673686</v>
      </c>
      <c r="R170" s="26">
        <v>28828</v>
      </c>
      <c r="S170" s="78" t="str">
        <f t="shared" si="21"/>
        <v/>
      </c>
      <c r="T170" s="25" t="s">
        <v>270</v>
      </c>
      <c r="U170" s="26">
        <v>1655038</v>
      </c>
      <c r="V170" s="26">
        <v>28473</v>
      </c>
    </row>
    <row r="171" spans="2:22" ht="15" customHeight="1" x14ac:dyDescent="0.25">
      <c r="B171" s="23">
        <f t="shared" si="16"/>
        <v>165</v>
      </c>
      <c r="C171" s="26" t="s">
        <v>475</v>
      </c>
      <c r="D171" s="26">
        <v>0</v>
      </c>
      <c r="E171" s="26"/>
      <c r="F171" s="23">
        <v>165</v>
      </c>
      <c r="G171" s="26" t="s">
        <v>440</v>
      </c>
      <c r="H171" s="26">
        <v>0</v>
      </c>
      <c r="I171" s="25"/>
      <c r="J171" s="26" t="str">
        <f t="shared" si="17"/>
        <v xml:space="preserve">Rwanda </v>
      </c>
      <c r="K171" s="26">
        <f t="shared" si="18"/>
        <v>9</v>
      </c>
      <c r="L171" s="26"/>
      <c r="M171" s="26" t="str">
        <f t="shared" si="19"/>
        <v xml:space="preserve">Rwanda </v>
      </c>
      <c r="N171" s="26">
        <f t="shared" si="20"/>
        <v>0</v>
      </c>
      <c r="O171" s="25"/>
      <c r="P171" s="26" t="s">
        <v>411</v>
      </c>
      <c r="Q171" s="26">
        <v>5155</v>
      </c>
      <c r="R171" s="26">
        <v>35</v>
      </c>
      <c r="S171" s="78" t="str">
        <f t="shared" si="21"/>
        <v/>
      </c>
      <c r="T171" s="25" t="s">
        <v>411</v>
      </c>
      <c r="U171" s="26">
        <v>5146</v>
      </c>
      <c r="V171" s="26">
        <v>35</v>
      </c>
    </row>
    <row r="172" spans="2:22" ht="15" customHeight="1" x14ac:dyDescent="0.25">
      <c r="B172" s="23">
        <f t="shared" si="16"/>
        <v>166</v>
      </c>
      <c r="C172" s="26" t="s">
        <v>426</v>
      </c>
      <c r="D172" s="26">
        <v>0</v>
      </c>
      <c r="E172" s="26"/>
      <c r="F172" s="23">
        <v>166</v>
      </c>
      <c r="G172" s="26" t="s">
        <v>366</v>
      </c>
      <c r="H172" s="26">
        <v>0</v>
      </c>
      <c r="I172" s="25"/>
      <c r="J172" s="26" t="str">
        <f t="shared" si="17"/>
        <v xml:space="preserve">S. Korea </v>
      </c>
      <c r="K172" s="26">
        <f t="shared" si="18"/>
        <v>75</v>
      </c>
      <c r="L172" s="26"/>
      <c r="M172" s="26" t="str">
        <f t="shared" si="19"/>
        <v xml:space="preserve">S. Korea </v>
      </c>
      <c r="N172" s="26">
        <f t="shared" si="20"/>
        <v>4</v>
      </c>
      <c r="O172" s="25"/>
      <c r="P172" s="25" t="s">
        <v>313</v>
      </c>
      <c r="Q172" s="26">
        <v>26807</v>
      </c>
      <c r="R172" s="26">
        <v>472</v>
      </c>
      <c r="S172" s="78" t="str">
        <f t="shared" si="21"/>
        <v/>
      </c>
      <c r="T172" s="26" t="s">
        <v>313</v>
      </c>
      <c r="U172" s="26">
        <v>26732</v>
      </c>
      <c r="V172" s="26">
        <v>468</v>
      </c>
    </row>
    <row r="173" spans="2:22" ht="15" customHeight="1" x14ac:dyDescent="0.25">
      <c r="B173" s="23">
        <f t="shared" si="16"/>
        <v>167</v>
      </c>
      <c r="C173" s="26" t="s">
        <v>447</v>
      </c>
      <c r="D173" s="26">
        <v>0</v>
      </c>
      <c r="E173" s="26"/>
      <c r="F173" s="23">
        <v>167</v>
      </c>
      <c r="G173" s="26" t="s">
        <v>375</v>
      </c>
      <c r="H173" s="26">
        <v>0</v>
      </c>
      <c r="I173" s="25"/>
      <c r="J173" s="26" t="str">
        <f t="shared" si="17"/>
        <v xml:space="preserve">Saint Kitts and Nevis </v>
      </c>
      <c r="K173" s="26">
        <f t="shared" si="18"/>
        <v>0</v>
      </c>
      <c r="L173" s="26"/>
      <c r="M173" s="26" t="str">
        <f t="shared" si="19"/>
        <v xml:space="preserve">Saint Kitts and Nevis </v>
      </c>
      <c r="N173" s="26">
        <f t="shared" si="20"/>
        <v>0</v>
      </c>
      <c r="O173" s="25"/>
      <c r="P173" s="25" t="s">
        <v>466</v>
      </c>
      <c r="Q173" s="26">
        <v>19</v>
      </c>
      <c r="R173" s="26"/>
      <c r="S173" s="78" t="str">
        <f t="shared" si="21"/>
        <v/>
      </c>
      <c r="T173" s="25" t="s">
        <v>466</v>
      </c>
      <c r="U173" s="26">
        <v>19</v>
      </c>
      <c r="V173" s="26"/>
    </row>
    <row r="174" spans="2:22" ht="15" customHeight="1" x14ac:dyDescent="0.25">
      <c r="B174" s="23">
        <f t="shared" si="16"/>
        <v>168</v>
      </c>
      <c r="C174" s="26" t="s">
        <v>431</v>
      </c>
      <c r="D174" s="26">
        <v>0</v>
      </c>
      <c r="E174" s="26"/>
      <c r="F174" s="23">
        <v>168</v>
      </c>
      <c r="G174" s="26" t="s">
        <v>593</v>
      </c>
      <c r="H174" s="26">
        <v>0</v>
      </c>
      <c r="I174" s="25"/>
      <c r="J174" s="26" t="str">
        <f t="shared" si="17"/>
        <v xml:space="preserve">Saint Lucia </v>
      </c>
      <c r="K174" s="26">
        <f t="shared" si="18"/>
        <v>0</v>
      </c>
      <c r="L174" s="26"/>
      <c r="M174" s="26" t="str">
        <f t="shared" si="19"/>
        <v xml:space="preserve">Saint Lucia </v>
      </c>
      <c r="N174" s="26">
        <f t="shared" si="20"/>
        <v>0</v>
      </c>
      <c r="O174" s="25"/>
      <c r="P174" s="26" t="s">
        <v>462</v>
      </c>
      <c r="Q174" s="26">
        <v>84</v>
      </c>
      <c r="R174" s="26"/>
      <c r="S174" s="78" t="str">
        <f t="shared" si="21"/>
        <v/>
      </c>
      <c r="T174" s="25" t="s">
        <v>462</v>
      </c>
      <c r="U174" s="26">
        <v>84</v>
      </c>
      <c r="V174" s="26"/>
    </row>
    <row r="175" spans="2:22" ht="15" customHeight="1" x14ac:dyDescent="0.25">
      <c r="B175" s="23">
        <f t="shared" si="16"/>
        <v>169</v>
      </c>
      <c r="C175" s="26" t="s">
        <v>333</v>
      </c>
      <c r="D175" s="26">
        <v>0</v>
      </c>
      <c r="E175" s="26"/>
      <c r="F175" s="23">
        <v>169</v>
      </c>
      <c r="G175" s="26" t="s">
        <v>419</v>
      </c>
      <c r="H175" s="26">
        <v>0</v>
      </c>
      <c r="I175" s="25"/>
      <c r="J175" s="26" t="str">
        <f t="shared" si="17"/>
        <v xml:space="preserve">Saint Martin </v>
      </c>
      <c r="K175" s="26">
        <f t="shared" si="18"/>
        <v>0</v>
      </c>
      <c r="L175" s="26"/>
      <c r="M175" s="26" t="str">
        <f t="shared" si="19"/>
        <v xml:space="preserve">Saint Martin </v>
      </c>
      <c r="N175" s="26">
        <f t="shared" si="20"/>
        <v>0</v>
      </c>
      <c r="O175" s="25"/>
      <c r="P175" s="25" t="s">
        <v>448</v>
      </c>
      <c r="Q175" s="26">
        <v>566</v>
      </c>
      <c r="R175" s="26">
        <v>9</v>
      </c>
      <c r="S175" s="78" t="str">
        <f t="shared" si="21"/>
        <v/>
      </c>
      <c r="T175" s="26" t="s">
        <v>448</v>
      </c>
      <c r="U175" s="26">
        <v>566</v>
      </c>
      <c r="V175" s="26">
        <v>9</v>
      </c>
    </row>
    <row r="176" spans="2:22" ht="15" customHeight="1" x14ac:dyDescent="0.25">
      <c r="B176" s="23">
        <f t="shared" si="16"/>
        <v>170</v>
      </c>
      <c r="C176" s="26" t="s">
        <v>401</v>
      </c>
      <c r="D176" s="26">
        <v>0</v>
      </c>
      <c r="E176" s="26"/>
      <c r="F176" s="23">
        <v>170</v>
      </c>
      <c r="G176" s="26" t="s">
        <v>421</v>
      </c>
      <c r="H176" s="26">
        <v>0</v>
      </c>
      <c r="I176" s="25"/>
      <c r="J176" s="26" t="str">
        <f t="shared" si="17"/>
        <v xml:space="preserve">Saint Pierre Miquelon </v>
      </c>
      <c r="K176" s="26">
        <f t="shared" si="18"/>
        <v>0</v>
      </c>
      <c r="L176" s="26"/>
      <c r="M176" s="26" t="str">
        <f t="shared" si="19"/>
        <v xml:space="preserve">Saint Pierre Miquelon </v>
      </c>
      <c r="N176" s="26">
        <f t="shared" si="20"/>
        <v>0</v>
      </c>
      <c r="O176" s="25"/>
      <c r="P176" s="26" t="s">
        <v>482</v>
      </c>
      <c r="Q176" s="26">
        <v>16</v>
      </c>
      <c r="R176" s="26"/>
      <c r="S176" s="78" t="str">
        <f t="shared" si="21"/>
        <v/>
      </c>
      <c r="T176" s="25" t="s">
        <v>482</v>
      </c>
      <c r="U176" s="26">
        <v>16</v>
      </c>
      <c r="V176" s="26"/>
    </row>
    <row r="177" spans="2:22" ht="15" customHeight="1" x14ac:dyDescent="0.25">
      <c r="B177" s="23">
        <f t="shared" si="16"/>
        <v>171</v>
      </c>
      <c r="C177" s="26" t="s">
        <v>477</v>
      </c>
      <c r="D177" s="26">
        <v>0</v>
      </c>
      <c r="E177" s="26"/>
      <c r="F177" s="23">
        <v>171</v>
      </c>
      <c r="G177" s="26" t="s">
        <v>408</v>
      </c>
      <c r="H177" s="26">
        <v>0</v>
      </c>
      <c r="I177" s="25"/>
      <c r="J177" s="26" t="str">
        <f t="shared" si="17"/>
        <v xml:space="preserve">San Marino </v>
      </c>
      <c r="K177" s="26">
        <f t="shared" si="18"/>
        <v>0</v>
      </c>
      <c r="L177" s="26"/>
      <c r="M177" s="26" t="str">
        <f t="shared" si="19"/>
        <v xml:space="preserve">San Marino </v>
      </c>
      <c r="N177" s="26">
        <f t="shared" si="20"/>
        <v>0</v>
      </c>
      <c r="O177" s="25"/>
      <c r="P177" s="26" t="s">
        <v>389</v>
      </c>
      <c r="Q177" s="26">
        <v>928</v>
      </c>
      <c r="R177" s="26">
        <v>42</v>
      </c>
      <c r="S177" s="78" t="str">
        <f t="shared" si="21"/>
        <v/>
      </c>
      <c r="T177" s="26" t="s">
        <v>389</v>
      </c>
      <c r="U177" s="26">
        <v>928</v>
      </c>
      <c r="V177" s="26">
        <v>42</v>
      </c>
    </row>
    <row r="178" spans="2:22" ht="15" customHeight="1" x14ac:dyDescent="0.25">
      <c r="B178" s="23">
        <f t="shared" si="16"/>
        <v>172</v>
      </c>
      <c r="C178" s="26" t="s">
        <v>432</v>
      </c>
      <c r="D178" s="26">
        <v>0</v>
      </c>
      <c r="E178" s="26"/>
      <c r="F178" s="23">
        <v>172</v>
      </c>
      <c r="G178" s="26" t="s">
        <v>436</v>
      </c>
      <c r="H178" s="26">
        <v>0</v>
      </c>
      <c r="I178" s="25"/>
      <c r="J178" s="26" t="str">
        <f t="shared" si="17"/>
        <v xml:space="preserve">Sao Tome and Principe </v>
      </c>
      <c r="K178" s="26">
        <f t="shared" si="18"/>
        <v>0</v>
      </c>
      <c r="L178" s="26"/>
      <c r="M178" s="26" t="str">
        <f t="shared" si="19"/>
        <v xml:space="preserve">Sao Tome and Principe </v>
      </c>
      <c r="N178" s="26">
        <f t="shared" si="20"/>
        <v>0</v>
      </c>
      <c r="O178" s="25"/>
      <c r="P178" s="25" t="s">
        <v>413</v>
      </c>
      <c r="Q178" s="26">
        <v>949</v>
      </c>
      <c r="R178" s="26">
        <v>16</v>
      </c>
      <c r="S178" s="78" t="str">
        <f t="shared" si="21"/>
        <v/>
      </c>
      <c r="T178" s="26" t="s">
        <v>413</v>
      </c>
      <c r="U178" s="26">
        <v>949</v>
      </c>
      <c r="V178" s="26">
        <v>16</v>
      </c>
    </row>
    <row r="179" spans="2:22" ht="15" customHeight="1" x14ac:dyDescent="0.25">
      <c r="B179" s="23">
        <f t="shared" si="16"/>
        <v>173</v>
      </c>
      <c r="C179" s="26" t="s">
        <v>450</v>
      </c>
      <c r="D179" s="26">
        <v>0</v>
      </c>
      <c r="E179" s="26"/>
      <c r="F179" s="23">
        <v>173</v>
      </c>
      <c r="G179" s="26" t="s">
        <v>427</v>
      </c>
      <c r="H179" s="26">
        <v>0</v>
      </c>
      <c r="I179" s="25"/>
      <c r="J179" s="26" t="str">
        <f t="shared" si="17"/>
        <v xml:space="preserve">Saudi Arabia </v>
      </c>
      <c r="K179" s="26">
        <f t="shared" si="18"/>
        <v>381</v>
      </c>
      <c r="L179" s="26"/>
      <c r="M179" s="26" t="str">
        <f t="shared" si="19"/>
        <v xml:space="preserve">Saudi Arabia </v>
      </c>
      <c r="N179" s="26">
        <f t="shared" si="20"/>
        <v>17</v>
      </c>
      <c r="O179" s="25"/>
      <c r="P179" s="25" t="s">
        <v>283</v>
      </c>
      <c r="Q179" s="26">
        <v>348037</v>
      </c>
      <c r="R179" s="26">
        <v>5437</v>
      </c>
      <c r="S179" s="78" t="str">
        <f t="shared" si="21"/>
        <v/>
      </c>
      <c r="T179" s="25" t="s">
        <v>283</v>
      </c>
      <c r="U179" s="26">
        <v>347656</v>
      </c>
      <c r="V179" s="26">
        <v>5420</v>
      </c>
    </row>
    <row r="180" spans="2:22" ht="15" customHeight="1" x14ac:dyDescent="0.25">
      <c r="B180" s="23">
        <f t="shared" si="16"/>
        <v>174</v>
      </c>
      <c r="C180" s="26" t="s">
        <v>398</v>
      </c>
      <c r="D180" s="26">
        <v>0</v>
      </c>
      <c r="E180" s="26"/>
      <c r="F180" s="23">
        <v>174</v>
      </c>
      <c r="G180" s="26" t="s">
        <v>470</v>
      </c>
      <c r="H180" s="26">
        <v>0</v>
      </c>
      <c r="I180" s="25"/>
      <c r="J180" s="26" t="str">
        <f t="shared" si="17"/>
        <v xml:space="preserve">Senegal </v>
      </c>
      <c r="K180" s="26">
        <f t="shared" si="18"/>
        <v>7</v>
      </c>
      <c r="L180" s="26"/>
      <c r="M180" s="26" t="str">
        <f t="shared" si="19"/>
        <v xml:space="preserve">Senegal </v>
      </c>
      <c r="N180" s="26">
        <f t="shared" si="20"/>
        <v>0</v>
      </c>
      <c r="O180" s="25"/>
      <c r="P180" s="25" t="s">
        <v>344</v>
      </c>
      <c r="Q180" s="26">
        <v>15637</v>
      </c>
      <c r="R180" s="26">
        <v>325</v>
      </c>
      <c r="S180" s="78" t="str">
        <f t="shared" si="21"/>
        <v/>
      </c>
      <c r="T180" s="25" t="s">
        <v>344</v>
      </c>
      <c r="U180" s="26">
        <v>15630</v>
      </c>
      <c r="V180" s="26">
        <v>325</v>
      </c>
    </row>
    <row r="181" spans="2:22" ht="15" customHeight="1" x14ac:dyDescent="0.25">
      <c r="B181" s="23">
        <f t="shared" si="16"/>
        <v>175</v>
      </c>
      <c r="C181" s="26" t="s">
        <v>387</v>
      </c>
      <c r="D181" s="26">
        <v>0</v>
      </c>
      <c r="E181" s="26"/>
      <c r="F181" s="23">
        <v>175</v>
      </c>
      <c r="G181" s="26" t="s">
        <v>474</v>
      </c>
      <c r="H181" s="26">
        <v>0</v>
      </c>
      <c r="I181" s="25"/>
      <c r="J181" s="26" t="str">
        <f t="shared" si="17"/>
        <v xml:space="preserve">Serbia </v>
      </c>
      <c r="K181" s="26">
        <f t="shared" si="18"/>
        <v>802</v>
      </c>
      <c r="L181" s="26"/>
      <c r="M181" s="26" t="str">
        <f t="shared" si="19"/>
        <v xml:space="preserve">Serbia </v>
      </c>
      <c r="N181" s="26">
        <f t="shared" si="20"/>
        <v>7</v>
      </c>
      <c r="O181" s="25"/>
      <c r="P181" s="26" t="s">
        <v>314</v>
      </c>
      <c r="Q181" s="26">
        <v>49205</v>
      </c>
      <c r="R181" s="26">
        <v>833</v>
      </c>
      <c r="S181" s="78" t="str">
        <f t="shared" si="21"/>
        <v/>
      </c>
      <c r="T181" s="25" t="s">
        <v>314</v>
      </c>
      <c r="U181" s="26">
        <v>48403</v>
      </c>
      <c r="V181" s="26">
        <v>826</v>
      </c>
    </row>
    <row r="182" spans="2:22" ht="15" customHeight="1" x14ac:dyDescent="0.25">
      <c r="B182" s="23">
        <f t="shared" si="16"/>
        <v>176</v>
      </c>
      <c r="C182" s="26" t="s">
        <v>465</v>
      </c>
      <c r="D182" s="26">
        <v>0</v>
      </c>
      <c r="E182" s="26"/>
      <c r="F182" s="23">
        <v>176</v>
      </c>
      <c r="G182" s="26" t="s">
        <v>460</v>
      </c>
      <c r="H182" s="26">
        <v>0</v>
      </c>
      <c r="I182" s="25"/>
      <c r="J182" s="26" t="str">
        <f t="shared" si="17"/>
        <v xml:space="preserve">Seychelles </v>
      </c>
      <c r="K182" s="26">
        <f t="shared" si="18"/>
        <v>0</v>
      </c>
      <c r="L182" s="26"/>
      <c r="M182" s="26" t="str">
        <f t="shared" si="19"/>
        <v xml:space="preserve">Seychelles </v>
      </c>
      <c r="N182" s="26">
        <f t="shared" si="20"/>
        <v>0</v>
      </c>
      <c r="O182" s="25"/>
      <c r="P182" s="25" t="s">
        <v>473</v>
      </c>
      <c r="Q182" s="26">
        <v>153</v>
      </c>
      <c r="R182" s="26"/>
      <c r="S182" s="78" t="str">
        <f t="shared" si="21"/>
        <v/>
      </c>
      <c r="T182" s="26" t="s">
        <v>473</v>
      </c>
      <c r="U182" s="26">
        <v>153</v>
      </c>
      <c r="V182" s="26"/>
    </row>
    <row r="183" spans="2:22" ht="15" customHeight="1" x14ac:dyDescent="0.25">
      <c r="B183" s="23">
        <f t="shared" si="16"/>
        <v>177</v>
      </c>
      <c r="C183" s="26" t="s">
        <v>357</v>
      </c>
      <c r="D183" s="26">
        <v>0</v>
      </c>
      <c r="E183" s="26"/>
      <c r="F183" s="23">
        <v>177</v>
      </c>
      <c r="G183" s="26" t="s">
        <v>461</v>
      </c>
      <c r="H183" s="26">
        <v>0</v>
      </c>
      <c r="I183" s="25"/>
      <c r="J183" s="26" t="str">
        <f t="shared" si="17"/>
        <v xml:space="preserve">Sierra Leone </v>
      </c>
      <c r="K183" s="26">
        <f t="shared" si="18"/>
        <v>0</v>
      </c>
      <c r="L183" s="26"/>
      <c r="M183" s="26" t="str">
        <f t="shared" si="19"/>
        <v xml:space="preserve">Sierra Leone </v>
      </c>
      <c r="N183" s="26">
        <f t="shared" si="20"/>
        <v>0</v>
      </c>
      <c r="O183" s="25"/>
      <c r="P183" s="25" t="s">
        <v>392</v>
      </c>
      <c r="Q183" s="26">
        <v>2366</v>
      </c>
      <c r="R183" s="26">
        <v>74</v>
      </c>
      <c r="S183" s="78" t="str">
        <f t="shared" si="21"/>
        <v/>
      </c>
      <c r="T183" s="25" t="s">
        <v>392</v>
      </c>
      <c r="U183" s="26">
        <v>2366</v>
      </c>
      <c r="V183" s="26">
        <v>74</v>
      </c>
    </row>
    <row r="184" spans="2:22" ht="15" customHeight="1" x14ac:dyDescent="0.25">
      <c r="B184" s="23">
        <f t="shared" si="16"/>
        <v>178</v>
      </c>
      <c r="C184" s="26" t="s">
        <v>420</v>
      </c>
      <c r="D184" s="26">
        <v>0</v>
      </c>
      <c r="E184" s="26"/>
      <c r="F184" s="23">
        <v>178</v>
      </c>
      <c r="G184" s="26" t="s">
        <v>361</v>
      </c>
      <c r="H184" s="26">
        <v>0</v>
      </c>
      <c r="I184" s="25"/>
      <c r="J184" s="26" t="str">
        <f t="shared" si="17"/>
        <v xml:space="preserve">Singapore </v>
      </c>
      <c r="K184" s="26">
        <f t="shared" si="18"/>
        <v>6</v>
      </c>
      <c r="L184" s="26"/>
      <c r="M184" s="26" t="str">
        <f t="shared" si="19"/>
        <v xml:space="preserve">Singapore </v>
      </c>
      <c r="N184" s="26">
        <f t="shared" si="20"/>
        <v>0</v>
      </c>
      <c r="O184" s="25"/>
      <c r="P184" s="26" t="s">
        <v>295</v>
      </c>
      <c r="Q184" s="26">
        <v>58026</v>
      </c>
      <c r="R184" s="26">
        <v>28</v>
      </c>
      <c r="S184" s="78" t="str">
        <f t="shared" si="21"/>
        <v/>
      </c>
      <c r="T184" s="25" t="s">
        <v>295</v>
      </c>
      <c r="U184" s="26">
        <v>58020</v>
      </c>
      <c r="V184" s="26">
        <v>28</v>
      </c>
    </row>
    <row r="185" spans="2:22" ht="15" customHeight="1" x14ac:dyDescent="0.25">
      <c r="B185" s="23">
        <f t="shared" si="16"/>
        <v>179</v>
      </c>
      <c r="C185" s="26" t="s">
        <v>467</v>
      </c>
      <c r="D185" s="26">
        <v>0</v>
      </c>
      <c r="E185" s="26"/>
      <c r="F185" s="23">
        <v>179</v>
      </c>
      <c r="G185" s="26" t="s">
        <v>412</v>
      </c>
      <c r="H185" s="26">
        <v>0</v>
      </c>
      <c r="I185" s="25"/>
      <c r="J185" s="26" t="str">
        <f t="shared" si="17"/>
        <v xml:space="preserve">Sint Maarten </v>
      </c>
      <c r="K185" s="26">
        <f t="shared" si="18"/>
        <v>13</v>
      </c>
      <c r="L185" s="26"/>
      <c r="M185" s="26" t="str">
        <f t="shared" si="19"/>
        <v xml:space="preserve">Sint Maarten </v>
      </c>
      <c r="N185" s="26">
        <f t="shared" si="20"/>
        <v>0</v>
      </c>
      <c r="O185" s="25"/>
      <c r="P185" s="26" t="s">
        <v>439</v>
      </c>
      <c r="Q185" s="26">
        <v>844</v>
      </c>
      <c r="R185" s="26">
        <v>22</v>
      </c>
      <c r="S185" s="78" t="str">
        <f t="shared" si="21"/>
        <v/>
      </c>
      <c r="T185" s="26" t="s">
        <v>439</v>
      </c>
      <c r="U185" s="26">
        <v>831</v>
      </c>
      <c r="V185" s="26">
        <v>22</v>
      </c>
    </row>
    <row r="186" spans="2:22" ht="15" customHeight="1" x14ac:dyDescent="0.25">
      <c r="B186" s="23">
        <f t="shared" si="16"/>
        <v>180</v>
      </c>
      <c r="C186" s="26" t="s">
        <v>459</v>
      </c>
      <c r="D186" s="26">
        <v>0</v>
      </c>
      <c r="E186" s="26"/>
      <c r="F186" s="23">
        <v>180</v>
      </c>
      <c r="G186" s="26" t="s">
        <v>376</v>
      </c>
      <c r="H186" s="26">
        <v>0</v>
      </c>
      <c r="I186" s="25"/>
      <c r="J186" s="26" t="str">
        <f t="shared" si="17"/>
        <v xml:space="preserve">Slovakia </v>
      </c>
      <c r="K186" s="26">
        <f t="shared" si="18"/>
        <v>1883</v>
      </c>
      <c r="L186" s="26"/>
      <c r="M186" s="26" t="str">
        <f t="shared" si="19"/>
        <v xml:space="preserve">Slovakia </v>
      </c>
      <c r="N186" s="26">
        <f t="shared" si="20"/>
        <v>0</v>
      </c>
      <c r="O186" s="25"/>
      <c r="P186" s="26" t="s">
        <v>362</v>
      </c>
      <c r="Q186" s="26">
        <v>61829</v>
      </c>
      <c r="R186" s="26">
        <v>219</v>
      </c>
      <c r="S186" s="78" t="str">
        <f t="shared" si="21"/>
        <v/>
      </c>
      <c r="T186" s="26" t="s">
        <v>362</v>
      </c>
      <c r="U186" s="26">
        <v>59946</v>
      </c>
      <c r="V186" s="26">
        <v>219</v>
      </c>
    </row>
    <row r="187" spans="2:22" ht="15" customHeight="1" x14ac:dyDescent="0.25">
      <c r="B187" s="23">
        <f t="shared" si="16"/>
        <v>181</v>
      </c>
      <c r="C187" s="26" t="s">
        <v>453</v>
      </c>
      <c r="D187" s="26">
        <v>0</v>
      </c>
      <c r="E187" s="26"/>
      <c r="F187" s="23">
        <v>181</v>
      </c>
      <c r="G187" s="26" t="s">
        <v>319</v>
      </c>
      <c r="H187" s="26">
        <v>0</v>
      </c>
      <c r="I187" s="25"/>
      <c r="J187" s="26" t="str">
        <f t="shared" si="17"/>
        <v xml:space="preserve">Slovenia </v>
      </c>
      <c r="K187" s="26">
        <f t="shared" si="18"/>
        <v>557</v>
      </c>
      <c r="L187" s="26"/>
      <c r="M187" s="26" t="str">
        <f t="shared" si="19"/>
        <v xml:space="preserve">Slovenia </v>
      </c>
      <c r="N187" s="26">
        <f t="shared" si="20"/>
        <v>25</v>
      </c>
      <c r="O187" s="25"/>
      <c r="P187" s="25" t="s">
        <v>364</v>
      </c>
      <c r="Q187" s="26">
        <v>36206</v>
      </c>
      <c r="R187" s="26">
        <v>388</v>
      </c>
      <c r="S187" s="78" t="str">
        <f t="shared" si="21"/>
        <v/>
      </c>
      <c r="T187" s="26" t="s">
        <v>364</v>
      </c>
      <c r="U187" s="26">
        <v>35649</v>
      </c>
      <c r="V187" s="26">
        <v>363</v>
      </c>
    </row>
    <row r="188" spans="2:22" ht="15" customHeight="1" x14ac:dyDescent="0.25">
      <c r="B188" s="23">
        <f t="shared" si="16"/>
        <v>182</v>
      </c>
      <c r="C188" s="26" t="s">
        <v>472</v>
      </c>
      <c r="D188" s="26">
        <v>0</v>
      </c>
      <c r="E188" s="26"/>
      <c r="F188" s="23">
        <v>182</v>
      </c>
      <c r="G188" s="26" t="s">
        <v>476</v>
      </c>
      <c r="H188" s="26">
        <v>0</v>
      </c>
      <c r="I188" s="25"/>
      <c r="J188" s="26" t="str">
        <f t="shared" si="17"/>
        <v xml:space="preserve">Solomon Islands </v>
      </c>
      <c r="K188" s="26">
        <f t="shared" si="18"/>
        <v>5</v>
      </c>
      <c r="L188" s="26"/>
      <c r="M188" s="26" t="str">
        <f t="shared" si="19"/>
        <v xml:space="preserve">Solomon Islands </v>
      </c>
      <c r="N188" s="26">
        <f t="shared" si="20"/>
        <v>0</v>
      </c>
      <c r="O188" s="25"/>
      <c r="P188" s="25" t="s">
        <v>580</v>
      </c>
      <c r="Q188" s="26">
        <v>13</v>
      </c>
      <c r="R188" s="26"/>
      <c r="S188" s="78" t="str">
        <f t="shared" si="21"/>
        <v/>
      </c>
      <c r="T188" s="25" t="s">
        <v>580</v>
      </c>
      <c r="U188" s="26">
        <v>8</v>
      </c>
      <c r="V188" s="26"/>
    </row>
    <row r="189" spans="2:22" ht="15" customHeight="1" x14ac:dyDescent="0.25">
      <c r="B189" s="23">
        <f t="shared" si="16"/>
        <v>183</v>
      </c>
      <c r="C189" s="26" t="s">
        <v>424</v>
      </c>
      <c r="D189" s="26">
        <v>0</v>
      </c>
      <c r="E189" s="26"/>
      <c r="F189" s="23">
        <v>183</v>
      </c>
      <c r="G189" s="26" t="s">
        <v>289</v>
      </c>
      <c r="H189" s="26">
        <v>0</v>
      </c>
      <c r="I189" s="25"/>
      <c r="J189" s="26" t="str">
        <f t="shared" si="17"/>
        <v xml:space="preserve">Somalia </v>
      </c>
      <c r="K189" s="26">
        <f t="shared" si="18"/>
        <v>0</v>
      </c>
      <c r="L189" s="26"/>
      <c r="M189" s="26" t="str">
        <f t="shared" si="19"/>
        <v xml:space="preserve">Somalia </v>
      </c>
      <c r="N189" s="26">
        <f t="shared" si="20"/>
        <v>0</v>
      </c>
      <c r="O189" s="25"/>
      <c r="P189" s="25" t="s">
        <v>358</v>
      </c>
      <c r="Q189" s="26">
        <v>3941</v>
      </c>
      <c r="R189" s="26">
        <v>104</v>
      </c>
      <c r="S189" s="78" t="str">
        <f t="shared" si="21"/>
        <v/>
      </c>
      <c r="T189" s="25" t="s">
        <v>358</v>
      </c>
      <c r="U189" s="26">
        <v>3941</v>
      </c>
      <c r="V189" s="26">
        <v>104</v>
      </c>
    </row>
    <row r="190" spans="2:22" ht="15" customHeight="1" x14ac:dyDescent="0.25">
      <c r="B190" s="23">
        <f t="shared" si="16"/>
        <v>184</v>
      </c>
      <c r="C190" s="26" t="s">
        <v>345</v>
      </c>
      <c r="D190" s="26">
        <v>0</v>
      </c>
      <c r="E190" s="26"/>
      <c r="F190" s="23">
        <v>184</v>
      </c>
      <c r="G190" s="26" t="s">
        <v>411</v>
      </c>
      <c r="H190" s="26">
        <v>0</v>
      </c>
      <c r="I190" s="25"/>
      <c r="J190" s="26" t="str">
        <f t="shared" si="17"/>
        <v xml:space="preserve">South Africa </v>
      </c>
      <c r="K190" s="26">
        <f t="shared" si="18"/>
        <v>772</v>
      </c>
      <c r="L190" s="26"/>
      <c r="M190" s="26" t="str">
        <f t="shared" si="19"/>
        <v xml:space="preserve">South Africa </v>
      </c>
      <c r="N190" s="26">
        <f t="shared" si="20"/>
        <v>54</v>
      </c>
      <c r="O190" s="25"/>
      <c r="P190" s="26" t="s">
        <v>302</v>
      </c>
      <c r="Q190" s="26">
        <v>727595</v>
      </c>
      <c r="R190" s="26">
        <v>19465</v>
      </c>
      <c r="S190" s="78" t="str">
        <f t="shared" si="21"/>
        <v/>
      </c>
      <c r="T190" s="25" t="s">
        <v>302</v>
      </c>
      <c r="U190" s="26">
        <v>726823</v>
      </c>
      <c r="V190" s="26">
        <v>19411</v>
      </c>
    </row>
    <row r="191" spans="2:22" ht="15" customHeight="1" x14ac:dyDescent="0.25">
      <c r="B191" s="23">
        <f t="shared" si="16"/>
        <v>185</v>
      </c>
      <c r="C191" s="26" t="s">
        <v>368</v>
      </c>
      <c r="D191" s="26">
        <v>0</v>
      </c>
      <c r="E191" s="26"/>
      <c r="F191" s="23">
        <v>185</v>
      </c>
      <c r="G191" s="26" t="s">
        <v>466</v>
      </c>
      <c r="H191" s="26">
        <v>0</v>
      </c>
      <c r="I191" s="25"/>
      <c r="J191" s="26" t="str">
        <f t="shared" si="17"/>
        <v xml:space="preserve">South Sudan </v>
      </c>
      <c r="K191" s="26">
        <f t="shared" si="18"/>
        <v>0</v>
      </c>
      <c r="L191" s="26"/>
      <c r="M191" s="26" t="str">
        <f t="shared" si="19"/>
        <v xml:space="preserve">South Sudan </v>
      </c>
      <c r="N191" s="26">
        <f t="shared" si="20"/>
        <v>0</v>
      </c>
      <c r="O191" s="25"/>
      <c r="P191" s="25" t="s">
        <v>397</v>
      </c>
      <c r="Q191" s="26">
        <v>2926</v>
      </c>
      <c r="R191" s="26">
        <v>59</v>
      </c>
      <c r="S191" s="78" t="str">
        <f t="shared" si="21"/>
        <v/>
      </c>
      <c r="T191" s="26" t="s">
        <v>397</v>
      </c>
      <c r="U191" s="26">
        <v>2926</v>
      </c>
      <c r="V191" s="26">
        <v>59</v>
      </c>
    </row>
    <row r="192" spans="2:22" ht="15" customHeight="1" x14ac:dyDescent="0.25">
      <c r="B192" s="23">
        <f t="shared" si="16"/>
        <v>186</v>
      </c>
      <c r="C192" s="26" t="s">
        <v>386</v>
      </c>
      <c r="D192" s="26">
        <v>0</v>
      </c>
      <c r="E192" s="26"/>
      <c r="F192" s="23">
        <v>186</v>
      </c>
      <c r="G192" s="26" t="s">
        <v>462</v>
      </c>
      <c r="H192" s="26">
        <v>0</v>
      </c>
      <c r="I192" s="25"/>
      <c r="J192" s="26" t="str">
        <f t="shared" si="17"/>
        <v xml:space="preserve">Spain </v>
      </c>
      <c r="K192" s="26">
        <f t="shared" si="18"/>
        <v>48570</v>
      </c>
      <c r="L192" s="26"/>
      <c r="M192" s="26" t="str">
        <f t="shared" si="19"/>
        <v xml:space="preserve">Spain </v>
      </c>
      <c r="N192" s="26">
        <f t="shared" si="20"/>
        <v>379</v>
      </c>
      <c r="O192" s="25"/>
      <c r="P192" s="25" t="s">
        <v>272</v>
      </c>
      <c r="Q192" s="26">
        <v>1313087</v>
      </c>
      <c r="R192" s="26">
        <v>36257</v>
      </c>
      <c r="S192" s="78" t="str">
        <f t="shared" si="21"/>
        <v/>
      </c>
      <c r="T192" s="25" t="s">
        <v>272</v>
      </c>
      <c r="U192" s="26">
        <v>1264517</v>
      </c>
      <c r="V192" s="26">
        <v>35878</v>
      </c>
    </row>
    <row r="193" spans="2:22" ht="15" customHeight="1" x14ac:dyDescent="0.25">
      <c r="B193" s="23">
        <f t="shared" si="16"/>
        <v>187</v>
      </c>
      <c r="C193" s="26" t="s">
        <v>337</v>
      </c>
      <c r="D193" s="26">
        <v>0</v>
      </c>
      <c r="E193" s="26"/>
      <c r="F193" s="23">
        <v>187</v>
      </c>
      <c r="G193" s="26" t="s">
        <v>448</v>
      </c>
      <c r="H193" s="26">
        <v>0</v>
      </c>
      <c r="I193" s="25"/>
      <c r="J193" s="26" t="str">
        <f t="shared" si="17"/>
        <v xml:space="preserve">Sri Lanka </v>
      </c>
      <c r="K193" s="26">
        <f t="shared" si="18"/>
        <v>275</v>
      </c>
      <c r="L193" s="26"/>
      <c r="M193" s="26" t="str">
        <f t="shared" si="19"/>
        <v xml:space="preserve">Sri Lanka </v>
      </c>
      <c r="N193" s="26">
        <f t="shared" si="20"/>
        <v>-1</v>
      </c>
      <c r="O193" s="25"/>
      <c r="P193" s="25" t="s">
        <v>370</v>
      </c>
      <c r="Q193" s="26">
        <v>11335</v>
      </c>
      <c r="R193" s="26">
        <v>21</v>
      </c>
      <c r="S193" s="78" t="str">
        <f t="shared" si="21"/>
        <v/>
      </c>
      <c r="T193" s="25" t="s">
        <v>370</v>
      </c>
      <c r="U193" s="26">
        <v>11060</v>
      </c>
      <c r="V193" s="26">
        <v>22</v>
      </c>
    </row>
    <row r="194" spans="2:22" ht="15" customHeight="1" x14ac:dyDescent="0.25">
      <c r="B194" s="23">
        <f t="shared" si="16"/>
        <v>188</v>
      </c>
      <c r="C194" s="26" t="s">
        <v>457</v>
      </c>
      <c r="D194" s="26">
        <v>0</v>
      </c>
      <c r="E194" s="26"/>
      <c r="F194" s="23">
        <v>188</v>
      </c>
      <c r="G194" s="26" t="s">
        <v>482</v>
      </c>
      <c r="H194" s="26">
        <v>0</v>
      </c>
      <c r="I194" s="25"/>
      <c r="J194" s="26" t="str">
        <f t="shared" si="17"/>
        <v xml:space="preserve">St. Barth </v>
      </c>
      <c r="K194" s="26">
        <f t="shared" si="18"/>
        <v>0</v>
      </c>
      <c r="L194" s="26"/>
      <c r="M194" s="26" t="str">
        <f t="shared" si="19"/>
        <v xml:space="preserve">St. Barth </v>
      </c>
      <c r="N194" s="26">
        <f t="shared" si="20"/>
        <v>0</v>
      </c>
      <c r="O194" s="25"/>
      <c r="P194" s="26" t="s">
        <v>478</v>
      </c>
      <c r="Q194" s="26">
        <v>83</v>
      </c>
      <c r="R194" s="26"/>
      <c r="S194" s="78" t="str">
        <f t="shared" si="21"/>
        <v/>
      </c>
      <c r="T194" s="25" t="s">
        <v>478</v>
      </c>
      <c r="U194" s="26">
        <v>83</v>
      </c>
      <c r="V194" s="26"/>
    </row>
    <row r="195" spans="2:22" ht="15" customHeight="1" x14ac:dyDescent="0.25">
      <c r="B195" s="23">
        <f t="shared" si="16"/>
        <v>189</v>
      </c>
      <c r="C195" s="26" t="s">
        <v>446</v>
      </c>
      <c r="D195" s="26">
        <v>0</v>
      </c>
      <c r="E195" s="26"/>
      <c r="F195" s="23">
        <v>189</v>
      </c>
      <c r="G195" s="26" t="s">
        <v>389</v>
      </c>
      <c r="H195" s="26">
        <v>0</v>
      </c>
      <c r="I195" s="25"/>
      <c r="J195" s="26" t="str">
        <f t="shared" si="17"/>
        <v xml:space="preserve">St. Vincent Grenadines </v>
      </c>
      <c r="K195" s="26">
        <f t="shared" si="18"/>
        <v>0</v>
      </c>
      <c r="L195" s="26"/>
      <c r="M195" s="26" t="str">
        <f t="shared" si="19"/>
        <v xml:space="preserve">St. Vincent Grenadines </v>
      </c>
      <c r="N195" s="26">
        <f t="shared" si="20"/>
        <v>0</v>
      </c>
      <c r="O195" s="25"/>
      <c r="P195" s="25" t="s">
        <v>463</v>
      </c>
      <c r="Q195" s="26">
        <v>75</v>
      </c>
      <c r="R195" s="26"/>
      <c r="S195" s="78" t="str">
        <f t="shared" si="21"/>
        <v/>
      </c>
      <c r="T195" s="26" t="s">
        <v>463</v>
      </c>
      <c r="U195" s="26">
        <v>75</v>
      </c>
      <c r="V195" s="26"/>
    </row>
    <row r="196" spans="2:22" ht="15" customHeight="1" x14ac:dyDescent="0.25">
      <c r="B196" s="23">
        <f t="shared" si="16"/>
        <v>190</v>
      </c>
      <c r="C196" s="26" t="s">
        <v>403</v>
      </c>
      <c r="D196" s="26">
        <v>0</v>
      </c>
      <c r="E196" s="26"/>
      <c r="F196" s="23">
        <v>190</v>
      </c>
      <c r="G196" s="26" t="s">
        <v>413</v>
      </c>
      <c r="H196" s="26">
        <v>0</v>
      </c>
      <c r="I196" s="25"/>
      <c r="J196" s="26" t="str">
        <f t="shared" si="17"/>
        <v xml:space="preserve">Sudan </v>
      </c>
      <c r="K196" s="26">
        <f t="shared" si="18"/>
        <v>47</v>
      </c>
      <c r="L196" s="26"/>
      <c r="M196" s="26" t="str">
        <f t="shared" si="19"/>
        <v xml:space="preserve">Sudan </v>
      </c>
      <c r="N196" s="26">
        <f t="shared" si="20"/>
        <v>0</v>
      </c>
      <c r="O196" s="25"/>
      <c r="P196" s="25" t="s">
        <v>339</v>
      </c>
      <c r="Q196" s="26">
        <v>13866</v>
      </c>
      <c r="R196" s="26">
        <v>837</v>
      </c>
      <c r="S196" s="78" t="str">
        <f t="shared" si="21"/>
        <v/>
      </c>
      <c r="T196" s="25" t="s">
        <v>339</v>
      </c>
      <c r="U196" s="26">
        <v>13819</v>
      </c>
      <c r="V196" s="26">
        <v>837</v>
      </c>
    </row>
    <row r="197" spans="2:22" ht="15" customHeight="1" x14ac:dyDescent="0.25">
      <c r="B197" s="23">
        <f t="shared" si="16"/>
        <v>191</v>
      </c>
      <c r="C197" s="26" t="s">
        <v>593</v>
      </c>
      <c r="D197" s="26">
        <v>0</v>
      </c>
      <c r="E197" s="26"/>
      <c r="F197" s="23">
        <v>191</v>
      </c>
      <c r="G197" s="26" t="s">
        <v>344</v>
      </c>
      <c r="H197" s="26">
        <v>0</v>
      </c>
      <c r="I197" s="25"/>
      <c r="J197" s="26" t="str">
        <f t="shared" si="17"/>
        <v xml:space="preserve">Suriname </v>
      </c>
      <c r="K197" s="26">
        <f t="shared" si="18"/>
        <v>2</v>
      </c>
      <c r="L197" s="26"/>
      <c r="M197" s="26" t="str">
        <f t="shared" si="19"/>
        <v xml:space="preserve">Suriname </v>
      </c>
      <c r="N197" s="26">
        <f t="shared" si="20"/>
        <v>0</v>
      </c>
      <c r="O197" s="25"/>
      <c r="P197" s="25" t="s">
        <v>471</v>
      </c>
      <c r="Q197" s="26">
        <v>5212</v>
      </c>
      <c r="R197" s="26">
        <v>111</v>
      </c>
      <c r="S197" s="78" t="str">
        <f t="shared" si="21"/>
        <v/>
      </c>
      <c r="T197" s="25" t="s">
        <v>471</v>
      </c>
      <c r="U197" s="26">
        <v>5210</v>
      </c>
      <c r="V197" s="26">
        <v>111</v>
      </c>
    </row>
    <row r="198" spans="2:22" ht="15" customHeight="1" x14ac:dyDescent="0.25">
      <c r="B198" s="23">
        <f t="shared" si="16"/>
        <v>192</v>
      </c>
      <c r="C198" s="26" t="s">
        <v>419</v>
      </c>
      <c r="D198" s="26">
        <v>0</v>
      </c>
      <c r="E198" s="26"/>
      <c r="F198" s="23">
        <v>192</v>
      </c>
      <c r="G198" s="26" t="s">
        <v>473</v>
      </c>
      <c r="H198" s="26">
        <v>0</v>
      </c>
      <c r="I198" s="25"/>
      <c r="J198" s="26" t="str">
        <f t="shared" si="17"/>
        <v xml:space="preserve">Sweden </v>
      </c>
      <c r="K198" s="26">
        <f t="shared" si="18"/>
        <v>0</v>
      </c>
      <c r="L198" s="26"/>
      <c r="M198" s="26" t="str">
        <f t="shared" si="19"/>
        <v xml:space="preserve">Sweden </v>
      </c>
      <c r="N198" s="26">
        <f t="shared" si="20"/>
        <v>0</v>
      </c>
      <c r="O198" s="25"/>
      <c r="P198" s="25" t="s">
        <v>292</v>
      </c>
      <c r="Q198" s="26">
        <v>124355</v>
      </c>
      <c r="R198" s="26">
        <v>5938</v>
      </c>
      <c r="S198" s="78" t="str">
        <f t="shared" si="21"/>
        <v/>
      </c>
      <c r="T198" s="25" t="s">
        <v>292</v>
      </c>
      <c r="U198" s="26">
        <v>124355</v>
      </c>
      <c r="V198" s="26">
        <v>5938</v>
      </c>
    </row>
    <row r="199" spans="2:22" ht="15" customHeight="1" x14ac:dyDescent="0.25">
      <c r="B199" s="23">
        <f t="shared" si="16"/>
        <v>193</v>
      </c>
      <c r="C199" s="26" t="s">
        <v>421</v>
      </c>
      <c r="D199" s="26">
        <v>0</v>
      </c>
      <c r="E199" s="26"/>
      <c r="F199" s="23">
        <v>193</v>
      </c>
      <c r="G199" s="26" t="s">
        <v>392</v>
      </c>
      <c r="H199" s="26">
        <v>0</v>
      </c>
      <c r="I199" s="25"/>
      <c r="J199" s="26" t="str">
        <f t="shared" si="17"/>
        <v xml:space="preserve">Switzerland </v>
      </c>
      <c r="K199" s="26">
        <f t="shared" si="18"/>
        <v>21926</v>
      </c>
      <c r="L199" s="26"/>
      <c r="M199" s="26" t="str">
        <f t="shared" si="19"/>
        <v xml:space="preserve">Switzerland </v>
      </c>
      <c r="N199" s="26">
        <f t="shared" si="20"/>
        <v>78</v>
      </c>
      <c r="O199" s="25"/>
      <c r="P199" s="25" t="s">
        <v>293</v>
      </c>
      <c r="Q199" s="26">
        <v>176177</v>
      </c>
      <c r="R199" s="26">
        <v>2404</v>
      </c>
      <c r="S199" s="78" t="str">
        <f t="shared" si="21"/>
        <v/>
      </c>
      <c r="T199" s="25" t="s">
        <v>293</v>
      </c>
      <c r="U199" s="26">
        <v>154251</v>
      </c>
      <c r="V199" s="26">
        <v>2326</v>
      </c>
    </row>
    <row r="200" spans="2:22" ht="15" customHeight="1" x14ac:dyDescent="0.25">
      <c r="B200" s="23">
        <f t="shared" ref="B200:B224" si="22">B199+1</f>
        <v>194</v>
      </c>
      <c r="C200" s="26" t="s">
        <v>470</v>
      </c>
      <c r="D200" s="26">
        <v>0</v>
      </c>
      <c r="E200" s="26"/>
      <c r="F200" s="23">
        <v>194</v>
      </c>
      <c r="G200" s="26" t="s">
        <v>295</v>
      </c>
      <c r="H200" s="26">
        <v>0</v>
      </c>
      <c r="I200" s="25"/>
      <c r="J200" s="26" t="str">
        <f t="shared" ref="J200:J224" si="23">P200</f>
        <v xml:space="preserve">Syria </v>
      </c>
      <c r="K200" s="26">
        <f t="shared" ref="K200:K224" si="24">Q200-U200</f>
        <v>54</v>
      </c>
      <c r="L200" s="26"/>
      <c r="M200" s="26" t="str">
        <f t="shared" ref="M200:M224" si="25">P200</f>
        <v xml:space="preserve">Syria </v>
      </c>
      <c r="N200" s="26">
        <f t="shared" ref="N200:N224" si="26">R200-V200</f>
        <v>3</v>
      </c>
      <c r="O200" s="25"/>
      <c r="P200" s="26" t="s">
        <v>444</v>
      </c>
      <c r="Q200" s="26">
        <v>5843</v>
      </c>
      <c r="R200" s="26">
        <v>295</v>
      </c>
      <c r="S200" s="78" t="str">
        <f t="shared" ref="S200:S224" si="27">IF(P200&lt;&gt;T200,"no","")</f>
        <v/>
      </c>
      <c r="T200" s="25" t="s">
        <v>444</v>
      </c>
      <c r="U200" s="26">
        <v>5789</v>
      </c>
      <c r="V200" s="26">
        <v>292</v>
      </c>
    </row>
    <row r="201" spans="2:22" ht="15" customHeight="1" x14ac:dyDescent="0.25">
      <c r="B201" s="23">
        <f t="shared" si="22"/>
        <v>195</v>
      </c>
      <c r="C201" s="26" t="s">
        <v>474</v>
      </c>
      <c r="D201" s="26">
        <v>0</v>
      </c>
      <c r="E201" s="26"/>
      <c r="F201" s="23">
        <v>195</v>
      </c>
      <c r="G201" s="26" t="s">
        <v>439</v>
      </c>
      <c r="H201" s="26">
        <v>0</v>
      </c>
      <c r="I201" s="25"/>
      <c r="J201" s="26" t="str">
        <f t="shared" si="23"/>
        <v xml:space="preserve">Taiwan </v>
      </c>
      <c r="K201" s="26">
        <f t="shared" si="24"/>
        <v>4</v>
      </c>
      <c r="L201" s="26"/>
      <c r="M201" s="26" t="str">
        <f t="shared" si="25"/>
        <v xml:space="preserve">Taiwan </v>
      </c>
      <c r="N201" s="26">
        <f t="shared" si="26"/>
        <v>0</v>
      </c>
      <c r="O201" s="25"/>
      <c r="P201" s="26" t="s">
        <v>400</v>
      </c>
      <c r="Q201" s="26">
        <v>567</v>
      </c>
      <c r="R201" s="26">
        <v>7</v>
      </c>
      <c r="S201" s="78" t="str">
        <f t="shared" si="27"/>
        <v/>
      </c>
      <c r="T201" s="26" t="s">
        <v>400</v>
      </c>
      <c r="U201" s="26">
        <v>563</v>
      </c>
      <c r="V201" s="26">
        <v>7</v>
      </c>
    </row>
    <row r="202" spans="2:22" ht="15" customHeight="1" x14ac:dyDescent="0.25">
      <c r="B202" s="23">
        <f t="shared" si="22"/>
        <v>196</v>
      </c>
      <c r="C202" s="26" t="s">
        <v>461</v>
      </c>
      <c r="D202" s="26">
        <v>0</v>
      </c>
      <c r="E202" s="26"/>
      <c r="F202" s="23">
        <v>196</v>
      </c>
      <c r="G202" s="26" t="s">
        <v>362</v>
      </c>
      <c r="H202" s="26">
        <v>0</v>
      </c>
      <c r="I202" s="25"/>
      <c r="J202" s="26" t="str">
        <f t="shared" si="23"/>
        <v xml:space="preserve">Tajikistan </v>
      </c>
      <c r="K202" s="26">
        <f t="shared" si="24"/>
        <v>42</v>
      </c>
      <c r="L202" s="26"/>
      <c r="M202" s="26" t="str">
        <f t="shared" si="25"/>
        <v xml:space="preserve">Tajikistan </v>
      </c>
      <c r="N202" s="26">
        <f t="shared" si="26"/>
        <v>0</v>
      </c>
      <c r="O202" s="25"/>
      <c r="P202" s="25" t="s">
        <v>348</v>
      </c>
      <c r="Q202" s="26">
        <v>11096</v>
      </c>
      <c r="R202" s="26">
        <v>82</v>
      </c>
      <c r="S202" s="78" t="str">
        <f t="shared" si="27"/>
        <v/>
      </c>
      <c r="T202" s="26" t="s">
        <v>348</v>
      </c>
      <c r="U202" s="26">
        <v>11054</v>
      </c>
      <c r="V202" s="26">
        <v>82</v>
      </c>
    </row>
    <row r="203" spans="2:22" ht="15" customHeight="1" x14ac:dyDescent="0.25">
      <c r="B203" s="23">
        <f t="shared" si="22"/>
        <v>197</v>
      </c>
      <c r="C203" s="26" t="s">
        <v>412</v>
      </c>
      <c r="D203" s="26">
        <v>0</v>
      </c>
      <c r="E203" s="26"/>
      <c r="F203" s="23">
        <v>197</v>
      </c>
      <c r="G203" s="26" t="s">
        <v>580</v>
      </c>
      <c r="H203" s="26">
        <v>0</v>
      </c>
      <c r="I203" s="25"/>
      <c r="J203" s="26" t="str">
        <f t="shared" si="23"/>
        <v xml:space="preserve">Tanzania </v>
      </c>
      <c r="K203" s="26">
        <f t="shared" si="24"/>
        <v>0</v>
      </c>
      <c r="L203" s="26"/>
      <c r="M203" s="26" t="str">
        <f t="shared" si="25"/>
        <v xml:space="preserve">Tanzania </v>
      </c>
      <c r="N203" s="26">
        <f t="shared" si="26"/>
        <v>0</v>
      </c>
      <c r="O203" s="25"/>
      <c r="P203" s="25" t="s">
        <v>395</v>
      </c>
      <c r="Q203" s="26">
        <v>509</v>
      </c>
      <c r="R203" s="26">
        <v>21</v>
      </c>
      <c r="S203" s="78" t="str">
        <f t="shared" si="27"/>
        <v/>
      </c>
      <c r="T203" s="25" t="s">
        <v>395</v>
      </c>
      <c r="U203" s="26">
        <v>509</v>
      </c>
      <c r="V203" s="26">
        <v>21</v>
      </c>
    </row>
    <row r="204" spans="2:22" ht="15" customHeight="1" x14ac:dyDescent="0.25">
      <c r="B204" s="23">
        <f t="shared" si="22"/>
        <v>198</v>
      </c>
      <c r="C204" s="26" t="s">
        <v>466</v>
      </c>
      <c r="D204" s="26">
        <v>0</v>
      </c>
      <c r="E204" s="26"/>
      <c r="F204" s="23">
        <v>198</v>
      </c>
      <c r="G204" s="26" t="s">
        <v>358</v>
      </c>
      <c r="H204" s="26">
        <v>0</v>
      </c>
      <c r="I204" s="25"/>
      <c r="J204" s="26" t="str">
        <f t="shared" si="23"/>
        <v xml:space="preserve">Thailand </v>
      </c>
      <c r="K204" s="26">
        <f t="shared" si="24"/>
        <v>10</v>
      </c>
      <c r="L204" s="26"/>
      <c r="M204" s="26" t="str">
        <f t="shared" si="25"/>
        <v xml:space="preserve">Thailand </v>
      </c>
      <c r="N204" s="26">
        <f t="shared" si="26"/>
        <v>0</v>
      </c>
      <c r="O204" s="25"/>
      <c r="P204" s="25" t="s">
        <v>341</v>
      </c>
      <c r="Q204" s="26">
        <v>3797</v>
      </c>
      <c r="R204" s="26">
        <v>59</v>
      </c>
      <c r="S204" s="78" t="str">
        <f t="shared" si="27"/>
        <v/>
      </c>
      <c r="T204" s="25" t="s">
        <v>341</v>
      </c>
      <c r="U204" s="26">
        <v>3787</v>
      </c>
      <c r="V204" s="26">
        <v>59</v>
      </c>
    </row>
    <row r="205" spans="2:22" ht="15" customHeight="1" x14ac:dyDescent="0.25">
      <c r="B205" s="23">
        <f t="shared" si="22"/>
        <v>199</v>
      </c>
      <c r="C205" s="26" t="s">
        <v>462</v>
      </c>
      <c r="D205" s="26">
        <v>0</v>
      </c>
      <c r="E205" s="26"/>
      <c r="F205" s="23">
        <v>199</v>
      </c>
      <c r="G205" s="26" t="s">
        <v>397</v>
      </c>
      <c r="H205" s="26">
        <v>0</v>
      </c>
      <c r="I205" s="25"/>
      <c r="J205" s="26" t="str">
        <f t="shared" si="23"/>
        <v xml:space="preserve">Timor-Leste </v>
      </c>
      <c r="K205" s="26">
        <f t="shared" si="24"/>
        <v>0</v>
      </c>
      <c r="L205" s="26"/>
      <c r="M205" s="26" t="str">
        <f t="shared" si="25"/>
        <v xml:space="preserve">Timor-Leste </v>
      </c>
      <c r="N205" s="26">
        <f t="shared" si="26"/>
        <v>0</v>
      </c>
      <c r="O205" s="25"/>
      <c r="P205" s="25" t="s">
        <v>454</v>
      </c>
      <c r="Q205" s="26">
        <v>30</v>
      </c>
      <c r="R205" s="26"/>
      <c r="S205" s="78" t="str">
        <f t="shared" si="27"/>
        <v/>
      </c>
      <c r="T205" s="25" t="s">
        <v>454</v>
      </c>
      <c r="U205" s="26">
        <v>30</v>
      </c>
      <c r="V205" s="26"/>
    </row>
    <row r="206" spans="2:22" ht="15" customHeight="1" x14ac:dyDescent="0.25">
      <c r="B206" s="23">
        <f t="shared" si="22"/>
        <v>200</v>
      </c>
      <c r="C206" s="26" t="s">
        <v>448</v>
      </c>
      <c r="D206" s="26">
        <v>0</v>
      </c>
      <c r="E206" s="26"/>
      <c r="F206" s="23">
        <v>200</v>
      </c>
      <c r="G206" s="26" t="s">
        <v>478</v>
      </c>
      <c r="H206" s="26">
        <v>0</v>
      </c>
      <c r="I206" s="25"/>
      <c r="J206" s="26" t="str">
        <f t="shared" si="23"/>
        <v xml:space="preserve">Togo </v>
      </c>
      <c r="K206" s="26">
        <f t="shared" si="24"/>
        <v>7</v>
      </c>
      <c r="L206" s="26"/>
      <c r="M206" s="26" t="str">
        <f t="shared" si="25"/>
        <v xml:space="preserve">Togo </v>
      </c>
      <c r="N206" s="26">
        <f t="shared" si="26"/>
        <v>0</v>
      </c>
      <c r="O206" s="25"/>
      <c r="P206" s="26" t="s">
        <v>406</v>
      </c>
      <c r="Q206" s="26">
        <v>2364</v>
      </c>
      <c r="R206" s="26">
        <v>57</v>
      </c>
      <c r="S206" s="78" t="str">
        <f t="shared" si="27"/>
        <v/>
      </c>
      <c r="T206" s="25" t="s">
        <v>406</v>
      </c>
      <c r="U206" s="26">
        <v>2357</v>
      </c>
      <c r="V206" s="26">
        <v>57</v>
      </c>
    </row>
    <row r="207" spans="2:22" ht="15" customHeight="1" x14ac:dyDescent="0.25">
      <c r="B207" s="23">
        <f t="shared" si="22"/>
        <v>201</v>
      </c>
      <c r="C207" s="26" t="s">
        <v>482</v>
      </c>
      <c r="D207" s="26">
        <v>0</v>
      </c>
      <c r="E207" s="26"/>
      <c r="F207" s="23">
        <v>201</v>
      </c>
      <c r="G207" s="26" t="s">
        <v>463</v>
      </c>
      <c r="H207" s="26">
        <v>0</v>
      </c>
      <c r="I207" s="25"/>
      <c r="J207" s="26" t="str">
        <f t="shared" si="23"/>
        <v xml:space="preserve">Trinidad and Tobago </v>
      </c>
      <c r="K207" s="26">
        <f t="shared" si="24"/>
        <v>0</v>
      </c>
      <c r="L207" s="26"/>
      <c r="M207" s="26" t="str">
        <f t="shared" si="25"/>
        <v xml:space="preserve">Trinidad and Tobago </v>
      </c>
      <c r="N207" s="26">
        <f t="shared" si="26"/>
        <v>0</v>
      </c>
      <c r="O207" s="25"/>
      <c r="P207" s="26" t="s">
        <v>433</v>
      </c>
      <c r="Q207" s="26">
        <v>5704</v>
      </c>
      <c r="R207" s="26">
        <v>109</v>
      </c>
      <c r="S207" s="78" t="str">
        <f t="shared" si="27"/>
        <v/>
      </c>
      <c r="T207" s="26" t="s">
        <v>433</v>
      </c>
      <c r="U207" s="26">
        <v>5704</v>
      </c>
      <c r="V207" s="26">
        <v>109</v>
      </c>
    </row>
    <row r="208" spans="2:22" ht="15" customHeight="1" x14ac:dyDescent="0.25">
      <c r="B208" s="23">
        <f t="shared" si="22"/>
        <v>202</v>
      </c>
      <c r="C208" s="26" t="s">
        <v>389</v>
      </c>
      <c r="D208" s="26">
        <v>0</v>
      </c>
      <c r="E208" s="26"/>
      <c r="F208" s="23">
        <v>202</v>
      </c>
      <c r="G208" s="26" t="s">
        <v>339</v>
      </c>
      <c r="H208" s="26">
        <v>0</v>
      </c>
      <c r="I208" s="25"/>
      <c r="J208" s="26" t="str">
        <f t="shared" si="23"/>
        <v xml:space="preserve">Tunisia </v>
      </c>
      <c r="K208" s="26">
        <f t="shared" si="24"/>
        <v>791</v>
      </c>
      <c r="L208" s="26"/>
      <c r="M208" s="26" t="str">
        <f t="shared" si="25"/>
        <v xml:space="preserve">Tunisia </v>
      </c>
      <c r="N208" s="26">
        <f t="shared" si="26"/>
        <v>33</v>
      </c>
      <c r="O208" s="25"/>
      <c r="P208" s="26" t="s">
        <v>371</v>
      </c>
      <c r="Q208" s="26">
        <v>61906</v>
      </c>
      <c r="R208" s="26">
        <v>1381</v>
      </c>
      <c r="S208" s="78" t="str">
        <f t="shared" si="27"/>
        <v/>
      </c>
      <c r="T208" s="26" t="s">
        <v>371</v>
      </c>
      <c r="U208" s="26">
        <v>61115</v>
      </c>
      <c r="V208" s="26">
        <v>1348</v>
      </c>
    </row>
    <row r="209" spans="2:22" ht="15" customHeight="1" x14ac:dyDescent="0.25">
      <c r="B209" s="23">
        <f t="shared" si="22"/>
        <v>203</v>
      </c>
      <c r="C209" s="26" t="s">
        <v>413</v>
      </c>
      <c r="D209" s="26">
        <v>0</v>
      </c>
      <c r="E209" s="26"/>
      <c r="F209" s="23">
        <v>203</v>
      </c>
      <c r="G209" s="26" t="s">
        <v>471</v>
      </c>
      <c r="H209" s="26">
        <v>0</v>
      </c>
      <c r="I209" s="25"/>
      <c r="J209" s="26" t="str">
        <f t="shared" si="23"/>
        <v xml:space="preserve">Turkey </v>
      </c>
      <c r="K209" s="26">
        <f t="shared" si="24"/>
        <v>2302</v>
      </c>
      <c r="L209" s="26"/>
      <c r="M209" s="26" t="str">
        <f t="shared" si="25"/>
        <v xml:space="preserve">Turkey </v>
      </c>
      <c r="N209" s="26">
        <f t="shared" si="26"/>
        <v>76</v>
      </c>
      <c r="O209" s="25"/>
      <c r="P209" s="25" t="s">
        <v>277</v>
      </c>
      <c r="Q209" s="26">
        <v>379775</v>
      </c>
      <c r="R209" s="26">
        <v>10402</v>
      </c>
      <c r="S209" s="78" t="str">
        <f t="shared" si="27"/>
        <v/>
      </c>
      <c r="T209" s="26" t="s">
        <v>277</v>
      </c>
      <c r="U209" s="26">
        <v>377473</v>
      </c>
      <c r="V209" s="26">
        <v>10326</v>
      </c>
    </row>
    <row r="210" spans="2:22" ht="15" customHeight="1" x14ac:dyDescent="0.25">
      <c r="B210" s="23">
        <f t="shared" si="22"/>
        <v>204</v>
      </c>
      <c r="C210" s="26" t="s">
        <v>473</v>
      </c>
      <c r="D210" s="26">
        <v>0</v>
      </c>
      <c r="E210" s="26"/>
      <c r="F210" s="23">
        <v>204</v>
      </c>
      <c r="G210" s="26" t="s">
        <v>292</v>
      </c>
      <c r="H210" s="26">
        <v>0</v>
      </c>
      <c r="I210" s="25"/>
      <c r="J210" s="26" t="str">
        <f t="shared" si="23"/>
        <v xml:space="preserve">Turks and Caicos </v>
      </c>
      <c r="K210" s="26">
        <f t="shared" si="24"/>
        <v>0</v>
      </c>
      <c r="L210" s="26"/>
      <c r="M210" s="26" t="str">
        <f t="shared" si="25"/>
        <v xml:space="preserve">Turks and Caicos </v>
      </c>
      <c r="N210" s="26">
        <f t="shared" si="26"/>
        <v>0</v>
      </c>
      <c r="O210" s="25"/>
      <c r="P210" s="25" t="s">
        <v>468</v>
      </c>
      <c r="Q210" s="26">
        <v>704</v>
      </c>
      <c r="R210" s="26">
        <v>6</v>
      </c>
      <c r="S210" s="78" t="str">
        <f t="shared" si="27"/>
        <v/>
      </c>
      <c r="T210" s="25" t="s">
        <v>468</v>
      </c>
      <c r="U210" s="26">
        <v>704</v>
      </c>
      <c r="V210" s="26">
        <v>6</v>
      </c>
    </row>
    <row r="211" spans="2:22" ht="15" customHeight="1" x14ac:dyDescent="0.25">
      <c r="B211" s="23">
        <f t="shared" si="22"/>
        <v>205</v>
      </c>
      <c r="C211" s="26" t="s">
        <v>392</v>
      </c>
      <c r="D211" s="26">
        <v>0</v>
      </c>
      <c r="E211" s="26"/>
      <c r="F211" s="23">
        <v>205</v>
      </c>
      <c r="G211" s="26" t="s">
        <v>400</v>
      </c>
      <c r="H211" s="26">
        <v>0</v>
      </c>
      <c r="I211" s="25"/>
      <c r="J211" s="26" t="str">
        <f t="shared" si="23"/>
        <v xml:space="preserve">UAE </v>
      </c>
      <c r="K211" s="26">
        <f t="shared" si="24"/>
        <v>1234</v>
      </c>
      <c r="L211" s="26"/>
      <c r="M211" s="26" t="str">
        <f t="shared" si="25"/>
        <v xml:space="preserve">UAE </v>
      </c>
      <c r="N211" s="26">
        <f t="shared" si="26"/>
        <v>1</v>
      </c>
      <c r="O211" s="25"/>
      <c r="P211" s="25" t="s">
        <v>297</v>
      </c>
      <c r="Q211" s="26">
        <v>135141</v>
      </c>
      <c r="R211" s="26">
        <v>497</v>
      </c>
      <c r="S211" s="78" t="str">
        <f t="shared" si="27"/>
        <v/>
      </c>
      <c r="T211" s="25" t="s">
        <v>297</v>
      </c>
      <c r="U211" s="26">
        <v>133907</v>
      </c>
      <c r="V211" s="26">
        <v>496</v>
      </c>
    </row>
    <row r="212" spans="2:22" ht="15" customHeight="1" x14ac:dyDescent="0.25">
      <c r="B212" s="23">
        <f t="shared" si="22"/>
        <v>206</v>
      </c>
      <c r="C212" s="26" t="s">
        <v>358</v>
      </c>
      <c r="D212" s="26">
        <v>0</v>
      </c>
      <c r="E212" s="26"/>
      <c r="F212" s="23">
        <v>206</v>
      </c>
      <c r="G212" s="26" t="s">
        <v>348</v>
      </c>
      <c r="H212" s="26">
        <v>0</v>
      </c>
      <c r="I212" s="25"/>
      <c r="J212" s="26" t="str">
        <f t="shared" si="23"/>
        <v xml:space="preserve">Uganda </v>
      </c>
      <c r="K212" s="26">
        <f t="shared" si="24"/>
        <v>228</v>
      </c>
      <c r="L212" s="26"/>
      <c r="M212" s="26" t="str">
        <f t="shared" si="25"/>
        <v xml:space="preserve">Uganda </v>
      </c>
      <c r="N212" s="26">
        <f t="shared" si="26"/>
        <v>2</v>
      </c>
      <c r="O212" s="25"/>
      <c r="P212" s="25" t="s">
        <v>423</v>
      </c>
      <c r="Q212" s="26">
        <v>12971</v>
      </c>
      <c r="R212" s="26">
        <v>114</v>
      </c>
      <c r="S212" s="78" t="str">
        <f t="shared" si="27"/>
        <v/>
      </c>
      <c r="T212" s="25" t="s">
        <v>423</v>
      </c>
      <c r="U212" s="26">
        <v>12743</v>
      </c>
      <c r="V212" s="26">
        <v>112</v>
      </c>
    </row>
    <row r="213" spans="2:22" ht="15" customHeight="1" x14ac:dyDescent="0.25">
      <c r="B213" s="23">
        <f t="shared" si="22"/>
        <v>207</v>
      </c>
      <c r="C213" s="26" t="s">
        <v>397</v>
      </c>
      <c r="D213" s="26">
        <v>0</v>
      </c>
      <c r="E213" s="26"/>
      <c r="F213" s="23">
        <v>207</v>
      </c>
      <c r="G213" s="26" t="s">
        <v>395</v>
      </c>
      <c r="H213" s="26">
        <v>0</v>
      </c>
      <c r="I213" s="25"/>
      <c r="J213" s="26" t="str">
        <f t="shared" si="23"/>
        <v xml:space="preserve">UK </v>
      </c>
      <c r="K213" s="26">
        <f t="shared" si="24"/>
        <v>18950</v>
      </c>
      <c r="L213" s="26"/>
      <c r="M213" s="26" t="str">
        <f t="shared" si="25"/>
        <v xml:space="preserve">UK </v>
      </c>
      <c r="N213" s="26">
        <f t="shared" si="26"/>
        <v>136</v>
      </c>
      <c r="O213" s="25"/>
      <c r="P213" s="25" t="s">
        <v>273</v>
      </c>
      <c r="Q213" s="26">
        <v>1053864</v>
      </c>
      <c r="R213" s="26">
        <v>46853</v>
      </c>
      <c r="S213" s="78" t="str">
        <f t="shared" si="27"/>
        <v/>
      </c>
      <c r="T213" s="25" t="s">
        <v>273</v>
      </c>
      <c r="U213" s="26">
        <v>1034914</v>
      </c>
      <c r="V213" s="26">
        <v>46717</v>
      </c>
    </row>
    <row r="214" spans="2:22" ht="15" customHeight="1" x14ac:dyDescent="0.25">
      <c r="B214" s="23">
        <f t="shared" si="22"/>
        <v>208</v>
      </c>
      <c r="C214" s="26" t="s">
        <v>478</v>
      </c>
      <c r="D214" s="26">
        <v>0</v>
      </c>
      <c r="E214" s="26"/>
      <c r="F214" s="23">
        <v>208</v>
      </c>
      <c r="G214" s="26" t="s">
        <v>341</v>
      </c>
      <c r="H214" s="26">
        <v>0</v>
      </c>
      <c r="I214" s="25"/>
      <c r="J214" s="26" t="str">
        <f t="shared" si="23"/>
        <v xml:space="preserve">Ukraine </v>
      </c>
      <c r="K214" s="26">
        <f t="shared" si="24"/>
        <v>8899</v>
      </c>
      <c r="L214" s="26"/>
      <c r="M214" s="26" t="str">
        <f t="shared" si="25"/>
        <v xml:space="preserve">Ukraine </v>
      </c>
      <c r="N214" s="26">
        <f t="shared" si="26"/>
        <v>157</v>
      </c>
      <c r="O214" s="25"/>
      <c r="P214" s="25" t="s">
        <v>300</v>
      </c>
      <c r="Q214" s="26">
        <v>411093</v>
      </c>
      <c r="R214" s="26">
        <v>7532</v>
      </c>
      <c r="S214" s="78" t="str">
        <f t="shared" si="27"/>
        <v/>
      </c>
      <c r="T214" s="25" t="s">
        <v>300</v>
      </c>
      <c r="U214" s="26">
        <v>402194</v>
      </c>
      <c r="V214" s="26">
        <v>7375</v>
      </c>
    </row>
    <row r="215" spans="2:22" ht="15" customHeight="1" x14ac:dyDescent="0.25">
      <c r="B215" s="23">
        <f t="shared" si="22"/>
        <v>209</v>
      </c>
      <c r="C215" s="26" t="s">
        <v>463</v>
      </c>
      <c r="D215" s="26">
        <v>0</v>
      </c>
      <c r="E215" s="26"/>
      <c r="F215" s="23">
        <v>209</v>
      </c>
      <c r="G215" s="26" t="s">
        <v>454</v>
      </c>
      <c r="H215" s="26">
        <v>0</v>
      </c>
      <c r="I215" s="25"/>
      <c r="J215" s="26" t="str">
        <f t="shared" si="23"/>
        <v xml:space="preserve">Uruguay </v>
      </c>
      <c r="K215" s="26">
        <f t="shared" si="24"/>
        <v>16</v>
      </c>
      <c r="L215" s="26"/>
      <c r="M215" s="26" t="str">
        <f t="shared" si="25"/>
        <v xml:space="preserve">Uruguay </v>
      </c>
      <c r="N215" s="26">
        <f t="shared" si="26"/>
        <v>1</v>
      </c>
      <c r="O215" s="25"/>
      <c r="P215" s="25" t="s">
        <v>385</v>
      </c>
      <c r="Q215" s="26">
        <v>3165</v>
      </c>
      <c r="R215" s="26">
        <v>60</v>
      </c>
      <c r="S215" s="78" t="str">
        <f t="shared" si="27"/>
        <v/>
      </c>
      <c r="T215" s="25" t="s">
        <v>385</v>
      </c>
      <c r="U215" s="26">
        <v>3149</v>
      </c>
      <c r="V215" s="26">
        <v>59</v>
      </c>
    </row>
    <row r="216" spans="2:22" ht="15" customHeight="1" x14ac:dyDescent="0.25">
      <c r="B216" s="23">
        <f t="shared" si="22"/>
        <v>210</v>
      </c>
      <c r="C216" s="26" t="s">
        <v>292</v>
      </c>
      <c r="D216" s="26">
        <v>0</v>
      </c>
      <c r="E216" s="26"/>
      <c r="F216" s="23">
        <v>210</v>
      </c>
      <c r="G216" s="26" t="s">
        <v>406</v>
      </c>
      <c r="H216" s="26">
        <v>0</v>
      </c>
      <c r="I216" s="25"/>
      <c r="J216" s="26" t="str">
        <f t="shared" si="23"/>
        <v xml:space="preserve">Uzbekistan </v>
      </c>
      <c r="K216" s="26">
        <f t="shared" si="24"/>
        <v>345</v>
      </c>
      <c r="L216" s="26"/>
      <c r="M216" s="26" t="str">
        <f t="shared" si="25"/>
        <v xml:space="preserve">Uzbekistan </v>
      </c>
      <c r="N216" s="26">
        <f t="shared" si="26"/>
        <v>1</v>
      </c>
      <c r="O216" s="25"/>
      <c r="P216" s="25" t="s">
        <v>342</v>
      </c>
      <c r="Q216" s="26">
        <v>67501</v>
      </c>
      <c r="R216" s="26">
        <v>571</v>
      </c>
      <c r="S216" s="78" t="str">
        <f t="shared" si="27"/>
        <v/>
      </c>
      <c r="T216" s="25" t="s">
        <v>342</v>
      </c>
      <c r="U216" s="26">
        <v>67156</v>
      </c>
      <c r="V216" s="26">
        <v>570</v>
      </c>
    </row>
    <row r="217" spans="2:22" ht="15" customHeight="1" x14ac:dyDescent="0.25">
      <c r="B217" s="23">
        <f t="shared" si="22"/>
        <v>211</v>
      </c>
      <c r="C217" s="26" t="s">
        <v>395</v>
      </c>
      <c r="D217" s="26">
        <v>0</v>
      </c>
      <c r="E217" s="26"/>
      <c r="F217" s="23">
        <v>211</v>
      </c>
      <c r="G217" s="26" t="s">
        <v>433</v>
      </c>
      <c r="H217" s="26">
        <v>0</v>
      </c>
      <c r="I217" s="25"/>
      <c r="J217" s="26" t="str">
        <f t="shared" si="23"/>
        <v xml:space="preserve">Vatican City </v>
      </c>
      <c r="K217" s="26">
        <f t="shared" si="24"/>
        <v>0</v>
      </c>
      <c r="L217" s="26"/>
      <c r="M217" s="26" t="str">
        <f t="shared" si="25"/>
        <v xml:space="preserve">Vatican City </v>
      </c>
      <c r="N217" s="26">
        <f t="shared" si="26"/>
        <v>0</v>
      </c>
      <c r="O217" s="25"/>
      <c r="P217" s="25" t="s">
        <v>469</v>
      </c>
      <c r="Q217" s="26">
        <v>27</v>
      </c>
      <c r="R217" s="26"/>
      <c r="S217" s="78" t="str">
        <f t="shared" si="27"/>
        <v/>
      </c>
      <c r="T217" s="25" t="s">
        <v>469</v>
      </c>
      <c r="U217" s="26">
        <v>27</v>
      </c>
      <c r="V217" s="26"/>
    </row>
    <row r="218" spans="2:22" ht="15" customHeight="1" x14ac:dyDescent="0.25">
      <c r="B218" s="23">
        <f t="shared" si="22"/>
        <v>212</v>
      </c>
      <c r="C218" s="26" t="s">
        <v>454</v>
      </c>
      <c r="D218" s="26">
        <v>0</v>
      </c>
      <c r="E218" s="26"/>
      <c r="F218" s="23">
        <v>212</v>
      </c>
      <c r="G218" s="26" t="s">
        <v>468</v>
      </c>
      <c r="H218" s="26">
        <v>0</v>
      </c>
      <c r="I218" s="25"/>
      <c r="J218" s="26" t="str">
        <f t="shared" si="23"/>
        <v xml:space="preserve">Venezuela </v>
      </c>
      <c r="K218" s="26">
        <f t="shared" si="24"/>
        <v>380</v>
      </c>
      <c r="L218" s="26"/>
      <c r="M218" s="26" t="str">
        <f t="shared" si="25"/>
        <v xml:space="preserve">Venezuela </v>
      </c>
      <c r="N218" s="26">
        <f t="shared" si="26"/>
        <v>5</v>
      </c>
      <c r="O218" s="25"/>
      <c r="P218" s="25" t="s">
        <v>380</v>
      </c>
      <c r="Q218" s="26">
        <v>92705</v>
      </c>
      <c r="R218" s="26">
        <v>806</v>
      </c>
      <c r="S218" s="78" t="str">
        <f t="shared" si="27"/>
        <v/>
      </c>
      <c r="T218" s="25" t="s">
        <v>380</v>
      </c>
      <c r="U218" s="26">
        <v>92325</v>
      </c>
      <c r="V218" s="26">
        <v>801</v>
      </c>
    </row>
    <row r="219" spans="2:22" ht="15" customHeight="1" x14ac:dyDescent="0.25">
      <c r="B219" s="23">
        <f t="shared" si="22"/>
        <v>213</v>
      </c>
      <c r="C219" s="26" t="s">
        <v>433</v>
      </c>
      <c r="D219" s="26">
        <v>0</v>
      </c>
      <c r="E219" s="26"/>
      <c r="F219" s="23">
        <v>213</v>
      </c>
      <c r="G219" s="26" t="s">
        <v>469</v>
      </c>
      <c r="H219" s="26">
        <v>0</v>
      </c>
      <c r="I219" s="25"/>
      <c r="J219" s="26" t="str">
        <f t="shared" si="23"/>
        <v xml:space="preserve">Vietnam </v>
      </c>
      <c r="K219" s="26">
        <f t="shared" si="24"/>
        <v>12</v>
      </c>
      <c r="L219" s="26"/>
      <c r="M219" s="26" t="str">
        <f t="shared" si="25"/>
        <v xml:space="preserve">Vietnam </v>
      </c>
      <c r="N219" s="26">
        <f t="shared" si="26"/>
        <v>0</v>
      </c>
      <c r="O219" s="25"/>
      <c r="P219" s="26" t="s">
        <v>410</v>
      </c>
      <c r="Q219" s="26">
        <v>1192</v>
      </c>
      <c r="R219" s="26">
        <v>35</v>
      </c>
      <c r="S219" s="78" t="str">
        <f t="shared" si="27"/>
        <v/>
      </c>
      <c r="T219" s="25" t="s">
        <v>410</v>
      </c>
      <c r="U219" s="26">
        <v>1180</v>
      </c>
      <c r="V219" s="26">
        <v>35</v>
      </c>
    </row>
    <row r="220" spans="2:22" ht="15" customHeight="1" x14ac:dyDescent="0.25">
      <c r="B220" s="23">
        <f t="shared" si="22"/>
        <v>214</v>
      </c>
      <c r="C220" s="26" t="s">
        <v>468</v>
      </c>
      <c r="D220" s="26">
        <v>0</v>
      </c>
      <c r="E220" s="26"/>
      <c r="F220" s="23">
        <v>214</v>
      </c>
      <c r="G220" s="26" t="s">
        <v>410</v>
      </c>
      <c r="H220" s="26">
        <v>0</v>
      </c>
      <c r="I220" s="25"/>
      <c r="J220" s="26" t="str">
        <f t="shared" si="23"/>
        <v xml:space="preserve">Wallis and Futuna </v>
      </c>
      <c r="K220" s="26">
        <f t="shared" si="24"/>
        <v>0</v>
      </c>
      <c r="L220" s="26"/>
      <c r="M220" s="26" t="str">
        <f t="shared" si="25"/>
        <v xml:space="preserve">Wallis and Futuna </v>
      </c>
      <c r="N220" s="26">
        <f t="shared" si="26"/>
        <v>0</v>
      </c>
      <c r="O220" s="25"/>
      <c r="P220" s="25" t="s">
        <v>587</v>
      </c>
      <c r="Q220" s="26">
        <v>1</v>
      </c>
      <c r="R220" s="26"/>
      <c r="S220" s="78" t="str">
        <f t="shared" si="27"/>
        <v/>
      </c>
      <c r="T220" s="26" t="s">
        <v>587</v>
      </c>
      <c r="U220" s="26">
        <v>1</v>
      </c>
      <c r="V220" s="26"/>
    </row>
    <row r="221" spans="2:22" ht="15" customHeight="1" x14ac:dyDescent="0.25">
      <c r="B221" s="23">
        <f t="shared" si="22"/>
        <v>215</v>
      </c>
      <c r="C221" s="26" t="s">
        <v>469</v>
      </c>
      <c r="D221" s="26">
        <v>0</v>
      </c>
      <c r="E221" s="26"/>
      <c r="F221" s="23">
        <v>215</v>
      </c>
      <c r="G221" s="26" t="s">
        <v>587</v>
      </c>
      <c r="H221" s="26">
        <v>0</v>
      </c>
      <c r="I221" s="25"/>
      <c r="J221" s="26" t="str">
        <f t="shared" si="23"/>
        <v xml:space="preserve">Western Sahara </v>
      </c>
      <c r="K221" s="26">
        <f t="shared" si="24"/>
        <v>0</v>
      </c>
      <c r="L221" s="26"/>
      <c r="M221" s="26" t="str">
        <f t="shared" si="25"/>
        <v xml:space="preserve">Western Sahara </v>
      </c>
      <c r="N221" s="26">
        <f t="shared" si="26"/>
        <v>0</v>
      </c>
      <c r="O221" s="25"/>
      <c r="P221" s="25" t="s">
        <v>479</v>
      </c>
      <c r="Q221" s="26">
        <v>10</v>
      </c>
      <c r="R221" s="26">
        <v>1</v>
      </c>
      <c r="S221" s="78" t="str">
        <f t="shared" si="27"/>
        <v/>
      </c>
      <c r="T221" s="26" t="s">
        <v>479</v>
      </c>
      <c r="U221" s="26">
        <v>10</v>
      </c>
      <c r="V221" s="26">
        <v>1</v>
      </c>
    </row>
    <row r="222" spans="2:22" ht="15" customHeight="1" x14ac:dyDescent="0.25">
      <c r="B222" s="23">
        <f t="shared" si="22"/>
        <v>216</v>
      </c>
      <c r="C222" s="26" t="s">
        <v>587</v>
      </c>
      <c r="D222" s="26">
        <v>0</v>
      </c>
      <c r="E222" s="26"/>
      <c r="F222" s="23">
        <v>216</v>
      </c>
      <c r="G222" s="26" t="s">
        <v>479</v>
      </c>
      <c r="H222" s="26">
        <v>0</v>
      </c>
      <c r="I222" s="25"/>
      <c r="J222" s="26" t="str">
        <f t="shared" si="23"/>
        <v xml:space="preserve">Yemen </v>
      </c>
      <c r="K222" s="26">
        <f t="shared" si="24"/>
        <v>0</v>
      </c>
      <c r="L222" s="26"/>
      <c r="M222" s="26" t="str">
        <f t="shared" si="25"/>
        <v xml:space="preserve">Yemen </v>
      </c>
      <c r="N222" s="26">
        <f t="shared" si="26"/>
        <v>1</v>
      </c>
      <c r="O222" s="25"/>
      <c r="P222" s="25" t="s">
        <v>418</v>
      </c>
      <c r="Q222" s="26">
        <v>2063</v>
      </c>
      <c r="R222" s="26">
        <v>601</v>
      </c>
      <c r="S222" s="78" t="str">
        <f t="shared" si="27"/>
        <v/>
      </c>
      <c r="T222" s="25" t="s">
        <v>418</v>
      </c>
      <c r="U222" s="26">
        <v>2063</v>
      </c>
      <c r="V222" s="26">
        <v>600</v>
      </c>
    </row>
    <row r="223" spans="2:22" ht="15" customHeight="1" x14ac:dyDescent="0.25">
      <c r="B223" s="23">
        <f t="shared" si="22"/>
        <v>217</v>
      </c>
      <c r="C223" s="26" t="s">
        <v>479</v>
      </c>
      <c r="D223" s="26">
        <v>0</v>
      </c>
      <c r="E223" s="26"/>
      <c r="F223" s="23">
        <v>217</v>
      </c>
      <c r="G223" s="26" t="s">
        <v>381</v>
      </c>
      <c r="H223" s="26">
        <v>0</v>
      </c>
      <c r="I223" s="25"/>
      <c r="J223" s="26" t="str">
        <f t="shared" si="23"/>
        <v xml:space="preserve">Zambia </v>
      </c>
      <c r="K223" s="26">
        <f t="shared" si="24"/>
        <v>63</v>
      </c>
      <c r="L223" s="26"/>
      <c r="M223" s="26" t="str">
        <f t="shared" si="25"/>
        <v xml:space="preserve">Zambia </v>
      </c>
      <c r="N223" s="26">
        <f t="shared" si="26"/>
        <v>0</v>
      </c>
      <c r="O223" s="25"/>
      <c r="P223" s="25" t="s">
        <v>381</v>
      </c>
      <c r="Q223" s="26">
        <v>16543</v>
      </c>
      <c r="R223" s="26">
        <v>349</v>
      </c>
      <c r="S223" s="78" t="str">
        <f t="shared" si="27"/>
        <v/>
      </c>
      <c r="T223" s="25" t="s">
        <v>381</v>
      </c>
      <c r="U223" s="26">
        <v>16480</v>
      </c>
      <c r="V223" s="26">
        <v>349</v>
      </c>
    </row>
    <row r="224" spans="2:22" ht="15" customHeight="1" x14ac:dyDescent="0.25">
      <c r="B224" s="23">
        <f t="shared" si="22"/>
        <v>218</v>
      </c>
      <c r="C224" s="26" t="s">
        <v>418</v>
      </c>
      <c r="D224" s="26">
        <v>0</v>
      </c>
      <c r="E224" s="26"/>
      <c r="F224" s="23">
        <v>218</v>
      </c>
      <c r="G224" s="26" t="s">
        <v>370</v>
      </c>
      <c r="H224" s="26">
        <v>-1</v>
      </c>
      <c r="I224" s="25"/>
      <c r="J224" s="26" t="str">
        <f t="shared" si="23"/>
        <v xml:space="preserve">Zimbabwe </v>
      </c>
      <c r="K224" s="26">
        <f t="shared" si="24"/>
        <v>15</v>
      </c>
      <c r="L224" s="26"/>
      <c r="M224" s="26" t="str">
        <f t="shared" si="25"/>
        <v xml:space="preserve">Zimbabwe </v>
      </c>
      <c r="N224" s="26">
        <f t="shared" si="26"/>
        <v>2</v>
      </c>
      <c r="O224" s="25"/>
      <c r="P224" s="25" t="s">
        <v>445</v>
      </c>
      <c r="Q224" s="26">
        <v>8389</v>
      </c>
      <c r="R224" s="26">
        <v>245</v>
      </c>
      <c r="S224" s="78" t="str">
        <f t="shared" si="27"/>
        <v/>
      </c>
      <c r="T224" s="25" t="s">
        <v>445</v>
      </c>
      <c r="U224" s="26">
        <v>8374</v>
      </c>
      <c r="V224" s="26">
        <v>243</v>
      </c>
    </row>
    <row r="225" spans="20:22" customFormat="1" ht="15" customHeight="1" x14ac:dyDescent="0.25">
      <c r="T225" s="25"/>
      <c r="U225" s="26"/>
      <c r="V225" s="26"/>
    </row>
    <row r="226" spans="20:22" customFormat="1" ht="15" customHeight="1" x14ac:dyDescent="0.25"/>
    <row r="227" spans="20:22" customFormat="1" ht="15" customHeight="1" x14ac:dyDescent="0.25"/>
    <row r="228" spans="20:22" customFormat="1" ht="15" customHeight="1" x14ac:dyDescent="0.25"/>
    <row r="229" spans="20:22" customFormat="1" ht="15" customHeight="1" x14ac:dyDescent="0.25"/>
    <row r="230" spans="20:22" customFormat="1" ht="15" customHeight="1" x14ac:dyDescent="0.25"/>
    <row r="231" spans="20:22" customFormat="1" ht="15" customHeight="1" x14ac:dyDescent="0.25"/>
  </sheetData>
  <sortState ref="G7:H224">
    <sortCondition descending="1" ref="H7:H224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B7" sqref="B7:H57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54" t="s">
        <v>554</v>
      </c>
    </row>
    <row r="2" spans="2:25" ht="15" customHeight="1" x14ac:dyDescent="0.25">
      <c r="C2" s="19" t="s">
        <v>488</v>
      </c>
      <c r="D2" s="56" t="s">
        <v>487</v>
      </c>
      <c r="E2" s="56"/>
      <c r="J2" s="76" t="s">
        <v>499</v>
      </c>
      <c r="M2" s="76" t="s">
        <v>499</v>
      </c>
      <c r="P2" s="80" t="s">
        <v>503</v>
      </c>
      <c r="Q2" s="81">
        <f>statesco!$D$1</f>
        <v>44137</v>
      </c>
      <c r="S2" s="50" t="s">
        <v>500</v>
      </c>
      <c r="T2" s="80" t="s">
        <v>504</v>
      </c>
      <c r="V2" s="81">
        <f>statesco!$D$1-1</f>
        <v>44136</v>
      </c>
    </row>
    <row r="3" spans="2:25" ht="15" customHeight="1" x14ac:dyDescent="0.25">
      <c r="C3" s="86" t="s">
        <v>489</v>
      </c>
      <c r="R3" s="32"/>
      <c r="S3" s="50" t="s">
        <v>501</v>
      </c>
    </row>
    <row r="4" spans="2:25" ht="15" customHeight="1" x14ac:dyDescent="0.25">
      <c r="C4" s="20"/>
      <c r="D4" s="71" t="s">
        <v>485</v>
      </c>
      <c r="E4" s="20"/>
      <c r="G4" s="20"/>
      <c r="H4" s="71" t="s">
        <v>485</v>
      </c>
      <c r="I4" s="73"/>
      <c r="J4" s="75" t="s">
        <v>498</v>
      </c>
      <c r="K4" s="75"/>
      <c r="L4" s="75"/>
      <c r="M4" s="75" t="s">
        <v>498</v>
      </c>
      <c r="N4" s="75"/>
      <c r="O4" s="75"/>
      <c r="P4" s="75" t="s">
        <v>495</v>
      </c>
      <c r="Q4" s="75"/>
      <c r="R4" s="75"/>
      <c r="S4" s="50" t="s">
        <v>502</v>
      </c>
      <c r="T4" s="75" t="s">
        <v>494</v>
      </c>
      <c r="U4" s="75"/>
      <c r="V4" s="75"/>
    </row>
    <row r="5" spans="2:25" ht="15" customHeight="1" x14ac:dyDescent="0.25">
      <c r="B5" s="20" t="s">
        <v>57</v>
      </c>
      <c r="C5" s="72" t="s">
        <v>552</v>
      </c>
      <c r="D5" s="74" t="s">
        <v>58</v>
      </c>
      <c r="E5" s="72"/>
      <c r="F5" s="72" t="s">
        <v>57</v>
      </c>
      <c r="G5" s="72" t="s">
        <v>552</v>
      </c>
      <c r="H5" s="74" t="s">
        <v>180</v>
      </c>
      <c r="I5" s="73"/>
      <c r="J5" s="75" t="s">
        <v>551</v>
      </c>
      <c r="K5" s="75" t="s">
        <v>496</v>
      </c>
      <c r="L5" s="75"/>
      <c r="M5" s="75" t="s">
        <v>551</v>
      </c>
      <c r="N5" s="75" t="s">
        <v>497</v>
      </c>
      <c r="O5" s="75"/>
      <c r="P5" s="75" t="s">
        <v>551</v>
      </c>
      <c r="Q5" s="75" t="s">
        <v>496</v>
      </c>
      <c r="R5" s="75" t="s">
        <v>497</v>
      </c>
      <c r="S5" s="50" t="s">
        <v>502</v>
      </c>
      <c r="T5" s="75" t="s">
        <v>551</v>
      </c>
      <c r="U5" s="75" t="s">
        <v>496</v>
      </c>
      <c r="V5" s="75" t="s">
        <v>497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11</v>
      </c>
      <c r="D7" s="26">
        <v>8320</v>
      </c>
      <c r="E7" s="26"/>
      <c r="F7" s="23">
        <f>F6+1</f>
        <v>1</v>
      </c>
      <c r="G7" s="26" t="s">
        <v>11</v>
      </c>
      <c r="H7" s="26">
        <v>48</v>
      </c>
      <c r="I7" s="26"/>
      <c r="J7" s="26" t="str">
        <f>P7</f>
        <v xml:space="preserve">Alabama </v>
      </c>
      <c r="K7" s="26">
        <f>Q7-U7</f>
        <v>907</v>
      </c>
      <c r="L7" s="26"/>
      <c r="M7" s="26" t="str">
        <f>P7</f>
        <v xml:space="preserve">Alabama </v>
      </c>
      <c r="N7" s="26">
        <f>R7-V7</f>
        <v>0</v>
      </c>
      <c r="O7" s="26"/>
      <c r="P7" s="26" t="s">
        <v>25</v>
      </c>
      <c r="Q7" s="26">
        <v>194892</v>
      </c>
      <c r="R7" s="26">
        <v>2973</v>
      </c>
      <c r="S7" s="78" t="str">
        <f>IF(P7&lt;&gt;T7,"no","")</f>
        <v/>
      </c>
      <c r="T7" s="26" t="s">
        <v>25</v>
      </c>
      <c r="U7" s="26">
        <v>193985</v>
      </c>
      <c r="V7" s="26">
        <v>2973</v>
      </c>
    </row>
    <row r="8" spans="2:25" ht="15" customHeight="1" x14ac:dyDescent="0.25">
      <c r="B8" s="23">
        <f t="shared" ref="B8:B57" si="0">B7+1</f>
        <v>2</v>
      </c>
      <c r="C8" s="26" t="s">
        <v>3</v>
      </c>
      <c r="D8" s="26">
        <v>6920</v>
      </c>
      <c r="E8" s="26"/>
      <c r="F8" s="23">
        <f t="shared" ref="F8:F57" si="1">F7+1</f>
        <v>2</v>
      </c>
      <c r="G8" s="26" t="s">
        <v>4</v>
      </c>
      <c r="H8" s="26">
        <v>41</v>
      </c>
      <c r="I8" s="26"/>
      <c r="J8" s="26" t="str">
        <f t="shared" ref="J8:J57" si="2">P8</f>
        <v xml:space="preserve">Alaska </v>
      </c>
      <c r="K8" s="26">
        <f t="shared" ref="K8:K57" si="3">Q8-U8</f>
        <v>350</v>
      </c>
      <c r="L8" s="26"/>
      <c r="M8" s="26" t="str">
        <f t="shared" ref="M8:M57" si="4">P8</f>
        <v xml:space="preserve">Alaska </v>
      </c>
      <c r="N8" s="26">
        <f t="shared" ref="N8:N57" si="5">R8-V8</f>
        <v>1</v>
      </c>
      <c r="O8" s="26"/>
      <c r="P8" s="25" t="s">
        <v>47</v>
      </c>
      <c r="Q8" s="26">
        <v>15972</v>
      </c>
      <c r="R8" s="26">
        <v>84</v>
      </c>
      <c r="S8" s="78" t="str">
        <f t="shared" ref="S8:S57" si="6">IF(P8&lt;&gt;T8,"no","")</f>
        <v/>
      </c>
      <c r="T8" s="26" t="s">
        <v>47</v>
      </c>
      <c r="U8" s="26">
        <v>15622</v>
      </c>
      <c r="V8" s="26">
        <v>83</v>
      </c>
    </row>
    <row r="9" spans="2:25" ht="15" customHeight="1" x14ac:dyDescent="0.25">
      <c r="B9" s="23">
        <f t="shared" si="0"/>
        <v>3</v>
      </c>
      <c r="C9" s="26" t="s">
        <v>6</v>
      </c>
      <c r="D9" s="26">
        <v>6222</v>
      </c>
      <c r="E9" s="26"/>
      <c r="F9" s="23">
        <f t="shared" si="1"/>
        <v>3</v>
      </c>
      <c r="G9" s="26" t="s">
        <v>15</v>
      </c>
      <c r="H9" s="26">
        <v>37</v>
      </c>
      <c r="I9" s="26"/>
      <c r="J9" s="26" t="str">
        <f>P9</f>
        <v xml:space="preserve">Arizona </v>
      </c>
      <c r="K9" s="26">
        <f t="shared" si="3"/>
        <v>666</v>
      </c>
      <c r="L9" s="26"/>
      <c r="M9" s="26" t="str">
        <f t="shared" si="4"/>
        <v xml:space="preserve">Arizona </v>
      </c>
      <c r="N9" s="26">
        <f t="shared" si="5"/>
        <v>1</v>
      </c>
      <c r="O9" s="26"/>
      <c r="P9" s="25" t="s">
        <v>21</v>
      </c>
      <c r="Q9" s="26">
        <v>248139</v>
      </c>
      <c r="R9" s="26">
        <v>5982</v>
      </c>
      <c r="S9" s="78" t="str">
        <f t="shared" si="6"/>
        <v/>
      </c>
      <c r="T9" s="25" t="s">
        <v>21</v>
      </c>
      <c r="U9" s="26">
        <v>247473</v>
      </c>
      <c r="V9" s="26">
        <v>5981</v>
      </c>
    </row>
    <row r="10" spans="2:25" ht="15" customHeight="1" x14ac:dyDescent="0.25">
      <c r="B10" s="23">
        <f t="shared" si="0"/>
        <v>4</v>
      </c>
      <c r="C10" s="26" t="s">
        <v>2</v>
      </c>
      <c r="D10" s="26">
        <v>5352</v>
      </c>
      <c r="E10" s="26"/>
      <c r="F10" s="23">
        <f t="shared" si="1"/>
        <v>4</v>
      </c>
      <c r="G10" s="26" t="s">
        <v>33</v>
      </c>
      <c r="H10" s="26">
        <v>27</v>
      </c>
      <c r="I10" s="26"/>
      <c r="J10" s="26" t="str">
        <f t="shared" si="2"/>
        <v xml:space="preserve">Arkansas </v>
      </c>
      <c r="K10" s="26">
        <f t="shared" si="3"/>
        <v>584</v>
      </c>
      <c r="L10" s="26"/>
      <c r="M10" s="26" t="str">
        <f t="shared" si="4"/>
        <v xml:space="preserve">Arkansas </v>
      </c>
      <c r="N10" s="26">
        <f t="shared" si="5"/>
        <v>27</v>
      </c>
      <c r="O10" s="26"/>
      <c r="P10" s="25" t="s">
        <v>33</v>
      </c>
      <c r="Q10" s="26">
        <v>113641</v>
      </c>
      <c r="R10" s="26">
        <v>1985</v>
      </c>
      <c r="S10" s="78" t="str">
        <f t="shared" si="6"/>
        <v/>
      </c>
      <c r="T10" s="26" t="s">
        <v>33</v>
      </c>
      <c r="U10" s="26">
        <v>113057</v>
      </c>
      <c r="V10" s="26">
        <v>1958</v>
      </c>
    </row>
    <row r="11" spans="2:25" ht="15" customHeight="1" x14ac:dyDescent="0.25">
      <c r="B11" s="23">
        <f t="shared" si="0"/>
        <v>5</v>
      </c>
      <c r="C11" s="26" t="s">
        <v>4</v>
      </c>
      <c r="D11" s="26">
        <v>4651</v>
      </c>
      <c r="E11" s="26"/>
      <c r="F11" s="23">
        <f t="shared" si="1"/>
        <v>5</v>
      </c>
      <c r="G11" s="26" t="s">
        <v>34</v>
      </c>
      <c r="H11" s="26">
        <v>27</v>
      </c>
      <c r="I11" s="26"/>
      <c r="J11" s="26" t="str">
        <f t="shared" si="2"/>
        <v xml:space="preserve">California </v>
      </c>
      <c r="K11" s="26">
        <f t="shared" si="3"/>
        <v>5352</v>
      </c>
      <c r="L11" s="26"/>
      <c r="M11" s="26" t="str">
        <f t="shared" si="4"/>
        <v xml:space="preserve">California </v>
      </c>
      <c r="N11" s="26">
        <f t="shared" si="5"/>
        <v>21</v>
      </c>
      <c r="O11" s="26"/>
      <c r="P11" s="26" t="s">
        <v>2</v>
      </c>
      <c r="Q11" s="26">
        <v>942195</v>
      </c>
      <c r="R11" s="26">
        <v>17693</v>
      </c>
      <c r="S11" s="78" t="str">
        <f t="shared" si="6"/>
        <v/>
      </c>
      <c r="T11" s="25" t="s">
        <v>2</v>
      </c>
      <c r="U11" s="26">
        <v>936843</v>
      </c>
      <c r="V11" s="26">
        <v>17672</v>
      </c>
    </row>
    <row r="12" spans="2:25" ht="15" customHeight="1" x14ac:dyDescent="0.25">
      <c r="B12" s="23">
        <f t="shared" si="0"/>
        <v>6</v>
      </c>
      <c r="C12" s="26" t="s">
        <v>37</v>
      </c>
      <c r="D12" s="26">
        <v>3669</v>
      </c>
      <c r="E12" s="26"/>
      <c r="F12" s="23">
        <f t="shared" si="1"/>
        <v>6</v>
      </c>
      <c r="G12" s="26" t="s">
        <v>16</v>
      </c>
      <c r="H12" s="26">
        <v>26</v>
      </c>
      <c r="I12" s="26"/>
      <c r="J12" s="26" t="str">
        <f t="shared" si="2"/>
        <v xml:space="preserve">Colorado </v>
      </c>
      <c r="K12" s="26">
        <f t="shared" si="3"/>
        <v>2237</v>
      </c>
      <c r="L12" s="26"/>
      <c r="M12" s="26" t="str">
        <f t="shared" si="4"/>
        <v xml:space="preserve">Colorado </v>
      </c>
      <c r="N12" s="26">
        <f t="shared" si="5"/>
        <v>4</v>
      </c>
      <c r="O12" s="26"/>
      <c r="P12" s="25" t="s">
        <v>13</v>
      </c>
      <c r="Q12" s="26">
        <v>112147</v>
      </c>
      <c r="R12" s="26">
        <v>2292</v>
      </c>
      <c r="S12" s="78" t="str">
        <f t="shared" si="6"/>
        <v/>
      </c>
      <c r="T12" s="25" t="s">
        <v>13</v>
      </c>
      <c r="U12" s="26">
        <v>109910</v>
      </c>
      <c r="V12" s="26">
        <v>2288</v>
      </c>
    </row>
    <row r="13" spans="2:25" ht="15" customHeight="1" x14ac:dyDescent="0.25">
      <c r="B13" s="23">
        <f t="shared" si="0"/>
        <v>7</v>
      </c>
      <c r="C13" s="26" t="s">
        <v>19</v>
      </c>
      <c r="D13" s="26">
        <v>3433</v>
      </c>
      <c r="E13" s="26"/>
      <c r="F13" s="23">
        <f t="shared" si="1"/>
        <v>7</v>
      </c>
      <c r="G13" s="26" t="s">
        <v>14</v>
      </c>
      <c r="H13" s="26">
        <v>26</v>
      </c>
      <c r="I13" s="26"/>
      <c r="J13" s="26" t="str">
        <f t="shared" si="2"/>
        <v xml:space="preserve">Connecticut </v>
      </c>
      <c r="K13" s="26">
        <f t="shared" si="3"/>
        <v>2651</v>
      </c>
      <c r="L13" s="26"/>
      <c r="M13" s="26" t="str">
        <f t="shared" si="4"/>
        <v xml:space="preserve">Connecticut </v>
      </c>
      <c r="N13" s="26">
        <f t="shared" si="5"/>
        <v>11</v>
      </c>
      <c r="O13" s="26"/>
      <c r="P13" s="26" t="s">
        <v>12</v>
      </c>
      <c r="Q13" s="26">
        <v>73858</v>
      </c>
      <c r="R13" s="26">
        <v>4627</v>
      </c>
      <c r="S13" s="78" t="str">
        <f t="shared" si="6"/>
        <v/>
      </c>
      <c r="T13" s="25" t="s">
        <v>12</v>
      </c>
      <c r="U13" s="26">
        <v>71207</v>
      </c>
      <c r="V13" s="26">
        <v>4616</v>
      </c>
    </row>
    <row r="14" spans="2:25" ht="15" customHeight="1" x14ac:dyDescent="0.25">
      <c r="B14" s="23">
        <f t="shared" si="0"/>
        <v>8</v>
      </c>
      <c r="C14" s="26" t="s">
        <v>14</v>
      </c>
      <c r="D14" s="26">
        <v>3161</v>
      </c>
      <c r="E14" s="26"/>
      <c r="F14" s="23">
        <f t="shared" si="1"/>
        <v>8</v>
      </c>
      <c r="G14" s="26" t="s">
        <v>2</v>
      </c>
      <c r="H14" s="26">
        <v>21</v>
      </c>
      <c r="I14" s="26"/>
      <c r="J14" s="26" t="str">
        <f t="shared" si="2"/>
        <v xml:space="preserve">Delaware </v>
      </c>
      <c r="K14" s="26">
        <f t="shared" si="3"/>
        <v>185</v>
      </c>
      <c r="L14" s="26"/>
      <c r="M14" s="26" t="str">
        <f t="shared" si="4"/>
        <v xml:space="preserve">Delaware </v>
      </c>
      <c r="N14" s="26">
        <f t="shared" si="5"/>
        <v>0</v>
      </c>
      <c r="O14" s="26"/>
      <c r="P14" s="25" t="s">
        <v>39</v>
      </c>
      <c r="Q14" s="26">
        <v>25311</v>
      </c>
      <c r="R14" s="26">
        <v>710</v>
      </c>
      <c r="S14" s="78" t="str">
        <f t="shared" si="6"/>
        <v/>
      </c>
      <c r="T14" s="25" t="s">
        <v>39</v>
      </c>
      <c r="U14" s="26">
        <v>25126</v>
      </c>
      <c r="V14" s="26">
        <v>710</v>
      </c>
    </row>
    <row r="15" spans="2:25" ht="15" customHeight="1" x14ac:dyDescent="0.25">
      <c r="B15" s="23">
        <f t="shared" si="0"/>
        <v>9</v>
      </c>
      <c r="C15" s="26" t="s">
        <v>16</v>
      </c>
      <c r="D15" s="26">
        <v>3077</v>
      </c>
      <c r="E15" s="26"/>
      <c r="F15" s="23">
        <f t="shared" si="1"/>
        <v>9</v>
      </c>
      <c r="G15" s="26" t="s">
        <v>10</v>
      </c>
      <c r="H15" s="26">
        <v>18</v>
      </c>
      <c r="I15" s="26"/>
      <c r="J15" s="26" t="str">
        <f t="shared" si="2"/>
        <v xml:space="preserve">District Of Columbia </v>
      </c>
      <c r="K15" s="26">
        <f t="shared" si="3"/>
        <v>69</v>
      </c>
      <c r="L15" s="26"/>
      <c r="M15" s="26" t="str">
        <f t="shared" si="4"/>
        <v xml:space="preserve">District Of Columbia </v>
      </c>
      <c r="N15" s="26">
        <f t="shared" si="5"/>
        <v>1</v>
      </c>
      <c r="O15" s="26"/>
      <c r="P15" s="26" t="s">
        <v>35</v>
      </c>
      <c r="Q15" s="26">
        <v>17438</v>
      </c>
      <c r="R15" s="26">
        <v>647</v>
      </c>
      <c r="S15" s="78" t="str">
        <f t="shared" si="6"/>
        <v/>
      </c>
      <c r="T15" s="26" t="s">
        <v>35</v>
      </c>
      <c r="U15" s="26">
        <v>17369</v>
      </c>
      <c r="V15" s="26">
        <v>646</v>
      </c>
    </row>
    <row r="16" spans="2:25" ht="15" customHeight="1" x14ac:dyDescent="0.25">
      <c r="B16" s="23">
        <f t="shared" si="0"/>
        <v>10</v>
      </c>
      <c r="C16" s="26" t="s">
        <v>29</v>
      </c>
      <c r="D16" s="26">
        <v>2948</v>
      </c>
      <c r="E16" s="26"/>
      <c r="F16" s="23">
        <f t="shared" si="1"/>
        <v>10</v>
      </c>
      <c r="G16" s="26" t="s">
        <v>6</v>
      </c>
      <c r="H16" s="26">
        <v>18</v>
      </c>
      <c r="I16" s="26"/>
      <c r="J16" s="26" t="str">
        <f t="shared" si="2"/>
        <v xml:space="preserve">Florida </v>
      </c>
      <c r="K16" s="26">
        <f t="shared" si="3"/>
        <v>4651</v>
      </c>
      <c r="L16" s="26"/>
      <c r="M16" s="26" t="str">
        <f t="shared" si="4"/>
        <v xml:space="preserve">Florida </v>
      </c>
      <c r="N16" s="26">
        <f t="shared" si="5"/>
        <v>41</v>
      </c>
      <c r="O16" s="26"/>
      <c r="P16" s="25" t="s">
        <v>4</v>
      </c>
      <c r="Q16" s="26">
        <v>812063</v>
      </c>
      <c r="R16" s="26">
        <v>16837</v>
      </c>
      <c r="S16" s="78" t="str">
        <f t="shared" si="6"/>
        <v/>
      </c>
      <c r="T16" s="25" t="s">
        <v>4</v>
      </c>
      <c r="U16" s="26">
        <v>807412</v>
      </c>
      <c r="V16" s="26">
        <v>16796</v>
      </c>
    </row>
    <row r="17" spans="2:22" ht="15" customHeight="1" x14ac:dyDescent="0.25">
      <c r="B17" s="23">
        <f t="shared" si="0"/>
        <v>11</v>
      </c>
      <c r="C17" s="26" t="s">
        <v>15</v>
      </c>
      <c r="D17" s="26">
        <v>2885</v>
      </c>
      <c r="E17" s="26"/>
      <c r="F17" s="23">
        <f t="shared" si="1"/>
        <v>11</v>
      </c>
      <c r="G17" s="26" t="s">
        <v>37</v>
      </c>
      <c r="H17" s="26">
        <v>17</v>
      </c>
      <c r="I17" s="26"/>
      <c r="J17" s="26" t="str">
        <f t="shared" si="2"/>
        <v xml:space="preserve">Georgia </v>
      </c>
      <c r="K17" s="26">
        <f t="shared" si="3"/>
        <v>939</v>
      </c>
      <c r="L17" s="26"/>
      <c r="M17" s="26" t="str">
        <f t="shared" si="4"/>
        <v xml:space="preserve">Georgia </v>
      </c>
      <c r="N17" s="26">
        <f t="shared" si="5"/>
        <v>18</v>
      </c>
      <c r="O17" s="26"/>
      <c r="P17" s="25" t="s">
        <v>10</v>
      </c>
      <c r="Q17" s="26">
        <v>362921</v>
      </c>
      <c r="R17" s="26">
        <v>7999</v>
      </c>
      <c r="S17" s="78" t="str">
        <f t="shared" si="6"/>
        <v/>
      </c>
      <c r="T17" s="25" t="s">
        <v>10</v>
      </c>
      <c r="U17" s="26">
        <v>361982</v>
      </c>
      <c r="V17" s="26">
        <v>7981</v>
      </c>
    </row>
    <row r="18" spans="2:22" ht="15" customHeight="1" x14ac:dyDescent="0.25">
      <c r="B18" s="23">
        <f t="shared" si="0"/>
        <v>12</v>
      </c>
      <c r="C18" s="26" t="s">
        <v>20</v>
      </c>
      <c r="D18" s="26">
        <v>2840</v>
      </c>
      <c r="E18" s="26"/>
      <c r="F18" s="23">
        <f t="shared" si="1"/>
        <v>12</v>
      </c>
      <c r="G18" s="26" t="s">
        <v>3</v>
      </c>
      <c r="H18" s="26">
        <v>17</v>
      </c>
      <c r="I18" s="26"/>
      <c r="J18" s="26" t="str">
        <f t="shared" si="2"/>
        <v xml:space="preserve">Hawaii </v>
      </c>
      <c r="K18" s="26">
        <f t="shared" si="3"/>
        <v>77</v>
      </c>
      <c r="L18" s="26"/>
      <c r="M18" s="26" t="str">
        <f t="shared" si="4"/>
        <v xml:space="preserve">Hawaii </v>
      </c>
      <c r="N18" s="26">
        <f t="shared" si="5"/>
        <v>0</v>
      </c>
      <c r="O18" s="26"/>
      <c r="P18" s="26" t="s">
        <v>43</v>
      </c>
      <c r="Q18" s="26">
        <v>15231</v>
      </c>
      <c r="R18" s="26">
        <v>219</v>
      </c>
      <c r="S18" s="78" t="str">
        <f t="shared" si="6"/>
        <v/>
      </c>
      <c r="T18" s="26" t="s">
        <v>43</v>
      </c>
      <c r="U18" s="26">
        <v>15154</v>
      </c>
      <c r="V18" s="26">
        <v>219</v>
      </c>
    </row>
    <row r="19" spans="2:22" ht="15" customHeight="1" x14ac:dyDescent="0.25">
      <c r="B19" s="23">
        <f t="shared" si="0"/>
        <v>13</v>
      </c>
      <c r="C19" s="26" t="s">
        <v>9</v>
      </c>
      <c r="D19" s="26">
        <v>2743</v>
      </c>
      <c r="E19" s="26"/>
      <c r="F19" s="23">
        <f t="shared" si="1"/>
        <v>13</v>
      </c>
      <c r="G19" s="26" t="s">
        <v>7</v>
      </c>
      <c r="H19" s="26">
        <v>16</v>
      </c>
      <c r="I19" s="26"/>
      <c r="J19" s="26" t="str">
        <f t="shared" si="2"/>
        <v xml:space="preserve">Idaho </v>
      </c>
      <c r="K19" s="26">
        <f t="shared" si="3"/>
        <v>757</v>
      </c>
      <c r="L19" s="26"/>
      <c r="M19" s="26" t="str">
        <f t="shared" si="4"/>
        <v xml:space="preserve">Idaho </v>
      </c>
      <c r="N19" s="26">
        <f t="shared" si="5"/>
        <v>2</v>
      </c>
      <c r="O19" s="26"/>
      <c r="P19" s="25" t="s">
        <v>32</v>
      </c>
      <c r="Q19" s="26">
        <v>65845</v>
      </c>
      <c r="R19" s="26">
        <v>632</v>
      </c>
      <c r="S19" s="78" t="str">
        <f t="shared" si="6"/>
        <v/>
      </c>
      <c r="T19" s="26" t="s">
        <v>32</v>
      </c>
      <c r="U19" s="26">
        <v>65088</v>
      </c>
      <c r="V19" s="26">
        <v>630</v>
      </c>
    </row>
    <row r="20" spans="2:22" ht="15" customHeight="1" x14ac:dyDescent="0.25">
      <c r="B20" s="23">
        <f t="shared" si="0"/>
        <v>14</v>
      </c>
      <c r="C20" s="26" t="s">
        <v>12</v>
      </c>
      <c r="D20" s="26">
        <v>2651</v>
      </c>
      <c r="E20" s="26"/>
      <c r="F20" s="23">
        <f t="shared" si="1"/>
        <v>14</v>
      </c>
      <c r="G20" s="26" t="s">
        <v>12</v>
      </c>
      <c r="H20" s="26">
        <v>11</v>
      </c>
      <c r="I20" s="26"/>
      <c r="J20" s="26" t="str">
        <f t="shared" si="2"/>
        <v xml:space="preserve">Illinois </v>
      </c>
      <c r="K20" s="26">
        <f t="shared" si="3"/>
        <v>6222</v>
      </c>
      <c r="L20" s="26"/>
      <c r="M20" s="26" t="str">
        <f t="shared" si="4"/>
        <v xml:space="preserve">Illinois </v>
      </c>
      <c r="N20" s="26">
        <f t="shared" si="5"/>
        <v>18</v>
      </c>
      <c r="O20" s="26"/>
      <c r="P20" s="26" t="s">
        <v>6</v>
      </c>
      <c r="Q20" s="26">
        <v>429761</v>
      </c>
      <c r="R20" s="26">
        <v>10093</v>
      </c>
      <c r="S20" s="78" t="str">
        <f t="shared" si="6"/>
        <v/>
      </c>
      <c r="T20" s="25" t="s">
        <v>6</v>
      </c>
      <c r="U20" s="26">
        <v>423539</v>
      </c>
      <c r="V20" s="26">
        <v>10075</v>
      </c>
    </row>
    <row r="21" spans="2:22" ht="15" customHeight="1" x14ac:dyDescent="0.25">
      <c r="B21" s="23">
        <f t="shared" si="0"/>
        <v>15</v>
      </c>
      <c r="C21" s="26" t="s">
        <v>13</v>
      </c>
      <c r="D21" s="26">
        <v>2237</v>
      </c>
      <c r="E21" s="26"/>
      <c r="F21" s="23">
        <f t="shared" si="1"/>
        <v>15</v>
      </c>
      <c r="G21" s="26" t="s">
        <v>0</v>
      </c>
      <c r="H21" s="26">
        <v>11</v>
      </c>
      <c r="I21" s="26"/>
      <c r="J21" s="26" t="str">
        <f t="shared" si="2"/>
        <v xml:space="preserve">Indiana </v>
      </c>
      <c r="K21" s="26">
        <f t="shared" si="3"/>
        <v>3077</v>
      </c>
      <c r="L21" s="26"/>
      <c r="M21" s="26" t="str">
        <f t="shared" si="4"/>
        <v xml:space="preserve">Indiana </v>
      </c>
      <c r="N21" s="26">
        <f t="shared" si="5"/>
        <v>26</v>
      </c>
      <c r="O21" s="26"/>
      <c r="P21" s="26" t="s">
        <v>16</v>
      </c>
      <c r="Q21" s="26">
        <v>185185</v>
      </c>
      <c r="R21" s="26">
        <v>4390</v>
      </c>
      <c r="S21" s="78" t="str">
        <f t="shared" si="6"/>
        <v/>
      </c>
      <c r="T21" s="25" t="s">
        <v>16</v>
      </c>
      <c r="U21" s="26">
        <v>182108</v>
      </c>
      <c r="V21" s="26">
        <v>4364</v>
      </c>
    </row>
    <row r="22" spans="2:22" ht="15" customHeight="1" x14ac:dyDescent="0.25">
      <c r="B22" s="23">
        <f t="shared" si="0"/>
        <v>16</v>
      </c>
      <c r="C22" s="26" t="s">
        <v>0</v>
      </c>
      <c r="D22" s="26">
        <v>1822</v>
      </c>
      <c r="E22" s="26"/>
      <c r="F22" s="23">
        <f t="shared" si="1"/>
        <v>16</v>
      </c>
      <c r="G22" s="26" t="s">
        <v>5</v>
      </c>
      <c r="H22" s="26">
        <v>10</v>
      </c>
      <c r="I22" s="26"/>
      <c r="J22" s="26" t="str">
        <f t="shared" si="2"/>
        <v xml:space="preserve">Iowa </v>
      </c>
      <c r="K22" s="26">
        <f t="shared" si="3"/>
        <v>1770</v>
      </c>
      <c r="L22" s="26"/>
      <c r="M22" s="26" t="str">
        <f t="shared" si="4"/>
        <v xml:space="preserve">Iowa </v>
      </c>
      <c r="N22" s="26">
        <f t="shared" si="5"/>
        <v>27</v>
      </c>
      <c r="O22" s="26"/>
      <c r="P22" s="25" t="s">
        <v>34</v>
      </c>
      <c r="Q22" s="26">
        <v>132136</v>
      </c>
      <c r="R22" s="26">
        <v>1744</v>
      </c>
      <c r="S22" s="78" t="str">
        <f t="shared" si="6"/>
        <v/>
      </c>
      <c r="T22" s="26" t="s">
        <v>34</v>
      </c>
      <c r="U22" s="26">
        <v>130366</v>
      </c>
      <c r="V22" s="26">
        <v>1717</v>
      </c>
    </row>
    <row r="23" spans="2:22" ht="15" customHeight="1" x14ac:dyDescent="0.25">
      <c r="B23" s="23">
        <f t="shared" si="0"/>
        <v>17</v>
      </c>
      <c r="C23" s="26" t="s">
        <v>1</v>
      </c>
      <c r="D23" s="26">
        <v>1779</v>
      </c>
      <c r="E23" s="26"/>
      <c r="F23" s="23">
        <f t="shared" si="1"/>
        <v>17</v>
      </c>
      <c r="G23" s="26" t="s">
        <v>44</v>
      </c>
      <c r="H23" s="26">
        <v>10</v>
      </c>
      <c r="I23" s="26"/>
      <c r="J23" s="26" t="str">
        <f t="shared" si="2"/>
        <v xml:space="preserve">Kansas </v>
      </c>
      <c r="K23" s="26">
        <f t="shared" si="3"/>
        <v>3669</v>
      </c>
      <c r="L23" s="26"/>
      <c r="M23" s="26" t="str">
        <f t="shared" si="4"/>
        <v xml:space="preserve">Kansas </v>
      </c>
      <c r="N23" s="26">
        <f t="shared" si="5"/>
        <v>17</v>
      </c>
      <c r="O23" s="26"/>
      <c r="P23" s="25" t="s">
        <v>37</v>
      </c>
      <c r="Q23" s="26">
        <v>90279</v>
      </c>
      <c r="R23" s="26">
        <v>1046</v>
      </c>
      <c r="S23" s="78" t="str">
        <f t="shared" si="6"/>
        <v/>
      </c>
      <c r="T23" s="26" t="s">
        <v>37</v>
      </c>
      <c r="U23" s="26">
        <v>86610</v>
      </c>
      <c r="V23" s="26">
        <v>1029</v>
      </c>
    </row>
    <row r="24" spans="2:22" ht="15" customHeight="1" x14ac:dyDescent="0.25">
      <c r="B24" s="23">
        <f t="shared" si="0"/>
        <v>18</v>
      </c>
      <c r="C24" s="26" t="s">
        <v>34</v>
      </c>
      <c r="D24" s="26">
        <v>1770</v>
      </c>
      <c r="E24" s="26"/>
      <c r="F24" s="23">
        <f t="shared" si="1"/>
        <v>18</v>
      </c>
      <c r="G24" s="26" t="s">
        <v>40</v>
      </c>
      <c r="H24" s="26">
        <v>10</v>
      </c>
      <c r="I24" s="26"/>
      <c r="J24" s="26" t="str">
        <f t="shared" si="2"/>
        <v xml:space="preserve">Kentucky </v>
      </c>
      <c r="K24" s="26">
        <f t="shared" si="3"/>
        <v>1028</v>
      </c>
      <c r="L24" s="26"/>
      <c r="M24" s="26" t="str">
        <f t="shared" si="4"/>
        <v xml:space="preserve">Kentucky </v>
      </c>
      <c r="N24" s="26">
        <f t="shared" si="5"/>
        <v>3</v>
      </c>
      <c r="O24" s="26"/>
      <c r="P24" s="25" t="s">
        <v>30</v>
      </c>
      <c r="Q24" s="26">
        <v>109670</v>
      </c>
      <c r="R24" s="26">
        <v>1492</v>
      </c>
      <c r="S24" s="78" t="str">
        <f t="shared" si="6"/>
        <v/>
      </c>
      <c r="T24" s="25" t="s">
        <v>30</v>
      </c>
      <c r="U24" s="26">
        <v>108642</v>
      </c>
      <c r="V24" s="26">
        <v>1489</v>
      </c>
    </row>
    <row r="25" spans="2:22" ht="15" customHeight="1" x14ac:dyDescent="0.25">
      <c r="B25" s="23">
        <f t="shared" si="0"/>
        <v>19</v>
      </c>
      <c r="C25" s="26" t="s">
        <v>7</v>
      </c>
      <c r="D25" s="26">
        <v>1671</v>
      </c>
      <c r="E25" s="26"/>
      <c r="F25" s="23">
        <f t="shared" si="1"/>
        <v>19</v>
      </c>
      <c r="G25" s="26" t="s">
        <v>24</v>
      </c>
      <c r="H25" s="26">
        <v>10</v>
      </c>
      <c r="I25" s="26"/>
      <c r="J25" s="26" t="str">
        <f t="shared" si="2"/>
        <v xml:space="preserve">Louisiana </v>
      </c>
      <c r="K25" s="26">
        <f t="shared" si="3"/>
        <v>275</v>
      </c>
      <c r="L25" s="26"/>
      <c r="M25" s="26" t="str">
        <f t="shared" si="4"/>
        <v xml:space="preserve">Louisiana </v>
      </c>
      <c r="N25" s="26">
        <f t="shared" si="5"/>
        <v>8</v>
      </c>
      <c r="O25" s="26"/>
      <c r="P25" s="26" t="s">
        <v>8</v>
      </c>
      <c r="Q25" s="26">
        <v>183616</v>
      </c>
      <c r="R25" s="26">
        <v>5934</v>
      </c>
      <c r="S25" s="78" t="str">
        <f t="shared" si="6"/>
        <v/>
      </c>
      <c r="T25" s="26" t="s">
        <v>8</v>
      </c>
      <c r="U25" s="26">
        <v>183341</v>
      </c>
      <c r="V25" s="26">
        <v>5926</v>
      </c>
    </row>
    <row r="26" spans="2:22" ht="15" customHeight="1" x14ac:dyDescent="0.25">
      <c r="B26" s="23">
        <f t="shared" si="0"/>
        <v>20</v>
      </c>
      <c r="C26" s="26" t="s">
        <v>18</v>
      </c>
      <c r="D26" s="26">
        <v>1336</v>
      </c>
      <c r="E26" s="26"/>
      <c r="F26" s="23">
        <f t="shared" si="1"/>
        <v>20</v>
      </c>
      <c r="G26" s="26" t="s">
        <v>29</v>
      </c>
      <c r="H26" s="26">
        <v>9</v>
      </c>
      <c r="I26" s="26"/>
      <c r="J26" s="26" t="str">
        <f t="shared" si="2"/>
        <v xml:space="preserve">Maine </v>
      </c>
      <c r="K26" s="26">
        <f t="shared" si="3"/>
        <v>84</v>
      </c>
      <c r="L26" s="26"/>
      <c r="M26" s="26" t="str">
        <f t="shared" si="4"/>
        <v xml:space="preserve">Maine </v>
      </c>
      <c r="N26" s="26">
        <f t="shared" si="5"/>
        <v>1</v>
      </c>
      <c r="O26" s="26"/>
      <c r="P26" s="25" t="s">
        <v>41</v>
      </c>
      <c r="Q26" s="26">
        <v>6799</v>
      </c>
      <c r="R26" s="26">
        <v>148</v>
      </c>
      <c r="S26" s="78" t="str">
        <f t="shared" si="6"/>
        <v/>
      </c>
      <c r="T26" s="26" t="s">
        <v>41</v>
      </c>
      <c r="U26" s="26">
        <v>6715</v>
      </c>
      <c r="V26" s="26">
        <v>147</v>
      </c>
    </row>
    <row r="27" spans="2:22" ht="15" customHeight="1" x14ac:dyDescent="0.25">
      <c r="B27" s="23">
        <f t="shared" si="0"/>
        <v>21</v>
      </c>
      <c r="C27" s="26" t="s">
        <v>36</v>
      </c>
      <c r="D27" s="26">
        <v>1246</v>
      </c>
      <c r="E27" s="26"/>
      <c r="F27" s="23">
        <f t="shared" si="1"/>
        <v>21</v>
      </c>
      <c r="G27" s="26" t="s">
        <v>48</v>
      </c>
      <c r="H27" s="26">
        <v>9</v>
      </c>
      <c r="I27" s="26"/>
      <c r="J27" s="26" t="str">
        <f t="shared" si="2"/>
        <v xml:space="preserve">Maryland </v>
      </c>
      <c r="K27" s="26">
        <f t="shared" si="3"/>
        <v>850</v>
      </c>
      <c r="L27" s="26"/>
      <c r="M27" s="26" t="str">
        <f t="shared" si="4"/>
        <v xml:space="preserve">Maryland </v>
      </c>
      <c r="N27" s="26">
        <f t="shared" si="5"/>
        <v>3</v>
      </c>
      <c r="O27" s="26"/>
      <c r="P27" s="26" t="s">
        <v>17</v>
      </c>
      <c r="Q27" s="26">
        <v>146995</v>
      </c>
      <c r="R27" s="26">
        <v>4155</v>
      </c>
      <c r="S27" s="78" t="str">
        <f t="shared" si="6"/>
        <v/>
      </c>
      <c r="T27" s="25" t="s">
        <v>17</v>
      </c>
      <c r="U27" s="26">
        <v>146145</v>
      </c>
      <c r="V27" s="26">
        <v>4152</v>
      </c>
    </row>
    <row r="28" spans="2:22" ht="15" customHeight="1" x14ac:dyDescent="0.25">
      <c r="B28" s="23">
        <f t="shared" si="0"/>
        <v>22</v>
      </c>
      <c r="C28" s="26" t="s">
        <v>27</v>
      </c>
      <c r="D28" s="26">
        <v>1196</v>
      </c>
      <c r="E28" s="26"/>
      <c r="F28" s="23">
        <f t="shared" si="1"/>
        <v>22</v>
      </c>
      <c r="G28" s="26" t="s">
        <v>31</v>
      </c>
      <c r="H28" s="26">
        <v>9</v>
      </c>
      <c r="I28" s="26"/>
      <c r="J28" s="26" t="str">
        <f t="shared" si="2"/>
        <v xml:space="preserve">Massachusetts </v>
      </c>
      <c r="K28" s="26">
        <f t="shared" si="3"/>
        <v>842</v>
      </c>
      <c r="L28" s="26"/>
      <c r="M28" s="26" t="str">
        <f t="shared" si="4"/>
        <v xml:space="preserve">Massachusetts </v>
      </c>
      <c r="N28" s="26">
        <f t="shared" si="5"/>
        <v>10</v>
      </c>
      <c r="O28" s="26"/>
      <c r="P28" s="26" t="s">
        <v>5</v>
      </c>
      <c r="Q28" s="26">
        <v>160549</v>
      </c>
      <c r="R28" s="26">
        <v>10023</v>
      </c>
      <c r="S28" s="78" t="str">
        <f t="shared" si="6"/>
        <v/>
      </c>
      <c r="T28" s="25" t="s">
        <v>5</v>
      </c>
      <c r="U28" s="26">
        <v>159707</v>
      </c>
      <c r="V28" s="26">
        <v>10013</v>
      </c>
    </row>
    <row r="29" spans="2:22" ht="15" customHeight="1" x14ac:dyDescent="0.25">
      <c r="B29" s="23">
        <f t="shared" si="0"/>
        <v>23</v>
      </c>
      <c r="C29" s="26" t="s">
        <v>31</v>
      </c>
      <c r="D29" s="26">
        <v>1084</v>
      </c>
      <c r="E29" s="26"/>
      <c r="F29" s="23">
        <f t="shared" si="1"/>
        <v>23</v>
      </c>
      <c r="G29" s="26" t="s">
        <v>36</v>
      </c>
      <c r="H29" s="26">
        <v>9</v>
      </c>
      <c r="I29" s="26"/>
      <c r="J29" s="26" t="str">
        <f t="shared" si="2"/>
        <v xml:space="preserve">Michigan </v>
      </c>
      <c r="K29" s="26">
        <f t="shared" si="3"/>
        <v>6920</v>
      </c>
      <c r="L29" s="26"/>
      <c r="M29" s="26" t="str">
        <f t="shared" si="4"/>
        <v xml:space="preserve">Michigan </v>
      </c>
      <c r="N29" s="26">
        <f t="shared" si="5"/>
        <v>17</v>
      </c>
      <c r="O29" s="26"/>
      <c r="P29" s="25" t="s">
        <v>3</v>
      </c>
      <c r="Q29" s="26">
        <v>204326</v>
      </c>
      <c r="R29" s="26">
        <v>7716</v>
      </c>
      <c r="S29" s="78" t="str">
        <f t="shared" si="6"/>
        <v/>
      </c>
      <c r="T29" s="25" t="s">
        <v>3</v>
      </c>
      <c r="U29" s="26">
        <v>197406</v>
      </c>
      <c r="V29" s="26">
        <v>7699</v>
      </c>
    </row>
    <row r="30" spans="2:22" ht="15" customHeight="1" x14ac:dyDescent="0.25">
      <c r="B30" s="23">
        <f t="shared" si="0"/>
        <v>24</v>
      </c>
      <c r="C30" s="26" t="s">
        <v>30</v>
      </c>
      <c r="D30" s="26">
        <v>1028</v>
      </c>
      <c r="E30" s="26"/>
      <c r="F30" s="23">
        <f t="shared" si="1"/>
        <v>24</v>
      </c>
      <c r="G30" s="26" t="s">
        <v>8</v>
      </c>
      <c r="H30" s="26">
        <v>8</v>
      </c>
      <c r="I30" s="26"/>
      <c r="J30" s="26" t="str">
        <f t="shared" si="2"/>
        <v xml:space="preserve">Minnesota </v>
      </c>
      <c r="K30" s="26">
        <f t="shared" si="3"/>
        <v>2948</v>
      </c>
      <c r="L30" s="26"/>
      <c r="M30" s="26" t="str">
        <f t="shared" si="4"/>
        <v xml:space="preserve">Minnesota </v>
      </c>
      <c r="N30" s="26">
        <f t="shared" si="5"/>
        <v>9</v>
      </c>
      <c r="O30" s="26"/>
      <c r="P30" s="25" t="s">
        <v>29</v>
      </c>
      <c r="Q30" s="26">
        <v>153620</v>
      </c>
      <c r="R30" s="26">
        <v>2538</v>
      </c>
      <c r="S30" s="78" t="str">
        <f t="shared" si="6"/>
        <v/>
      </c>
      <c r="T30" s="25" t="s">
        <v>29</v>
      </c>
      <c r="U30" s="26">
        <v>150672</v>
      </c>
      <c r="V30" s="26">
        <v>2529</v>
      </c>
    </row>
    <row r="31" spans="2:22" ht="15" customHeight="1" x14ac:dyDescent="0.25">
      <c r="B31" s="23">
        <f t="shared" si="0"/>
        <v>25</v>
      </c>
      <c r="C31" s="26" t="s">
        <v>22</v>
      </c>
      <c r="D31" s="26">
        <v>1026</v>
      </c>
      <c r="E31" s="26"/>
      <c r="F31" s="23">
        <f t="shared" si="1"/>
        <v>25</v>
      </c>
      <c r="G31" s="26" t="s">
        <v>20</v>
      </c>
      <c r="H31" s="26">
        <v>7</v>
      </c>
      <c r="I31" s="26"/>
      <c r="J31" s="26" t="str">
        <f t="shared" si="2"/>
        <v xml:space="preserve">Mississippi </v>
      </c>
      <c r="K31" s="26">
        <f t="shared" si="3"/>
        <v>365</v>
      </c>
      <c r="L31" s="26"/>
      <c r="M31" s="26" t="str">
        <f t="shared" si="4"/>
        <v xml:space="preserve">Mississippi </v>
      </c>
      <c r="N31" s="26">
        <f t="shared" si="5"/>
        <v>0</v>
      </c>
      <c r="O31" s="26"/>
      <c r="P31" s="25" t="s">
        <v>26</v>
      </c>
      <c r="Q31" s="26">
        <v>120865</v>
      </c>
      <c r="R31" s="26">
        <v>3348</v>
      </c>
      <c r="S31" s="78" t="str">
        <f t="shared" si="6"/>
        <v/>
      </c>
      <c r="T31" s="25" t="s">
        <v>26</v>
      </c>
      <c r="U31" s="26">
        <v>120500</v>
      </c>
      <c r="V31" s="26">
        <v>3348</v>
      </c>
    </row>
    <row r="32" spans="2:22" ht="15" customHeight="1" x14ac:dyDescent="0.25">
      <c r="B32" s="23">
        <f t="shared" si="0"/>
        <v>26</v>
      </c>
      <c r="C32" s="26" t="s">
        <v>48</v>
      </c>
      <c r="D32" s="26">
        <v>972</v>
      </c>
      <c r="E32" s="26"/>
      <c r="F32" s="23">
        <f t="shared" si="1"/>
        <v>26</v>
      </c>
      <c r="G32" s="26" t="s">
        <v>18</v>
      </c>
      <c r="H32" s="26">
        <v>7</v>
      </c>
      <c r="I32" s="26"/>
      <c r="J32" s="26" t="str">
        <f t="shared" si="2"/>
        <v xml:space="preserve">Missouri </v>
      </c>
      <c r="K32" s="26">
        <f t="shared" si="3"/>
        <v>2840</v>
      </c>
      <c r="L32" s="26"/>
      <c r="M32" s="26" t="str">
        <f t="shared" si="4"/>
        <v xml:space="preserve">Missouri </v>
      </c>
      <c r="N32" s="26">
        <f t="shared" si="5"/>
        <v>7</v>
      </c>
      <c r="O32" s="26"/>
      <c r="P32" s="26" t="s">
        <v>20</v>
      </c>
      <c r="Q32" s="26">
        <v>196226</v>
      </c>
      <c r="R32" s="26">
        <v>3162</v>
      </c>
      <c r="S32" s="78" t="str">
        <f t="shared" si="6"/>
        <v/>
      </c>
      <c r="T32" s="25" t="s">
        <v>20</v>
      </c>
      <c r="U32" s="26">
        <v>193386</v>
      </c>
      <c r="V32" s="26">
        <v>3155</v>
      </c>
    </row>
    <row r="33" spans="2:22" ht="15" customHeight="1" x14ac:dyDescent="0.25">
      <c r="B33" s="23">
        <f t="shared" si="0"/>
        <v>27</v>
      </c>
      <c r="C33" s="26" t="s">
        <v>10</v>
      </c>
      <c r="D33" s="26">
        <v>939</v>
      </c>
      <c r="E33" s="26"/>
      <c r="F33" s="23">
        <f t="shared" si="1"/>
        <v>27</v>
      </c>
      <c r="G33" s="26" t="s">
        <v>9</v>
      </c>
      <c r="H33" s="26">
        <v>6</v>
      </c>
      <c r="I33" s="26"/>
      <c r="J33" s="26" t="str">
        <f t="shared" si="2"/>
        <v xml:space="preserve">Montana </v>
      </c>
      <c r="K33" s="26">
        <f t="shared" si="3"/>
        <v>757</v>
      </c>
      <c r="L33" s="26"/>
      <c r="M33" s="26" t="str">
        <f t="shared" si="4"/>
        <v xml:space="preserve">Montana </v>
      </c>
      <c r="N33" s="26">
        <f t="shared" si="5"/>
        <v>10</v>
      </c>
      <c r="O33" s="26"/>
      <c r="P33" s="26" t="s">
        <v>44</v>
      </c>
      <c r="Q33" s="26">
        <v>34252</v>
      </c>
      <c r="R33" s="26">
        <v>386</v>
      </c>
      <c r="S33" s="78" t="str">
        <f t="shared" si="6"/>
        <v/>
      </c>
      <c r="T33" s="25" t="s">
        <v>44</v>
      </c>
      <c r="U33" s="26">
        <v>33495</v>
      </c>
      <c r="V33" s="26">
        <v>376</v>
      </c>
    </row>
    <row r="34" spans="2:22" ht="15" customHeight="1" x14ac:dyDescent="0.25">
      <c r="B34" s="23">
        <f t="shared" si="0"/>
        <v>28</v>
      </c>
      <c r="C34" s="26" t="s">
        <v>25</v>
      </c>
      <c r="D34" s="26">
        <v>907</v>
      </c>
      <c r="E34" s="26"/>
      <c r="F34" s="23">
        <f t="shared" si="1"/>
        <v>28</v>
      </c>
      <c r="G34" s="26" t="s">
        <v>13</v>
      </c>
      <c r="H34" s="26">
        <v>4</v>
      </c>
      <c r="I34" s="26"/>
      <c r="J34" s="26" t="str">
        <f t="shared" si="2"/>
        <v xml:space="preserve">Nebraska </v>
      </c>
      <c r="K34" s="26">
        <f t="shared" si="3"/>
        <v>0</v>
      </c>
      <c r="L34" s="26"/>
      <c r="M34" s="26" t="str">
        <f t="shared" si="4"/>
        <v xml:space="preserve">Nebraska </v>
      </c>
      <c r="N34" s="26">
        <f t="shared" si="5"/>
        <v>0</v>
      </c>
      <c r="O34" s="26"/>
      <c r="P34" s="25" t="s">
        <v>45</v>
      </c>
      <c r="Q34" s="26">
        <v>71666</v>
      </c>
      <c r="R34" s="26">
        <v>654</v>
      </c>
      <c r="S34" s="78" t="str">
        <f t="shared" si="6"/>
        <v/>
      </c>
      <c r="T34" s="26" t="s">
        <v>45</v>
      </c>
      <c r="U34" s="26">
        <v>71666</v>
      </c>
      <c r="V34" s="26">
        <v>654</v>
      </c>
    </row>
    <row r="35" spans="2:22" ht="15" customHeight="1" x14ac:dyDescent="0.25">
      <c r="B35" s="23">
        <f t="shared" si="0"/>
        <v>29</v>
      </c>
      <c r="C35" s="26" t="s">
        <v>24</v>
      </c>
      <c r="D35" s="26">
        <v>894</v>
      </c>
      <c r="E35" s="26"/>
      <c r="F35" s="23">
        <f t="shared" si="1"/>
        <v>29</v>
      </c>
      <c r="G35" s="26" t="s">
        <v>30</v>
      </c>
      <c r="H35" s="26">
        <v>3</v>
      </c>
      <c r="I35" s="26"/>
      <c r="J35" s="26" t="str">
        <f t="shared" si="2"/>
        <v xml:space="preserve">Nevada </v>
      </c>
      <c r="K35" s="26">
        <f t="shared" si="3"/>
        <v>635</v>
      </c>
      <c r="L35" s="26"/>
      <c r="M35" s="26" t="str">
        <f t="shared" si="4"/>
        <v xml:space="preserve">Nevada </v>
      </c>
      <c r="N35" s="26">
        <f t="shared" si="5"/>
        <v>3</v>
      </c>
      <c r="O35" s="26"/>
      <c r="P35" s="25" t="s">
        <v>23</v>
      </c>
      <c r="Q35" s="26">
        <v>102114</v>
      </c>
      <c r="R35" s="26">
        <v>1784</v>
      </c>
      <c r="S35" s="78" t="str">
        <f t="shared" si="6"/>
        <v/>
      </c>
      <c r="T35" s="25" t="s">
        <v>23</v>
      </c>
      <c r="U35" s="26">
        <v>101479</v>
      </c>
      <c r="V35" s="26">
        <v>1781</v>
      </c>
    </row>
    <row r="36" spans="2:22" ht="15" customHeight="1" x14ac:dyDescent="0.25">
      <c r="B36" s="23">
        <f t="shared" si="0"/>
        <v>30</v>
      </c>
      <c r="C36" s="26" t="s">
        <v>40</v>
      </c>
      <c r="D36" s="26">
        <v>872</v>
      </c>
      <c r="E36" s="26"/>
      <c r="F36" s="23">
        <f t="shared" si="1"/>
        <v>30</v>
      </c>
      <c r="G36" s="26" t="s">
        <v>17</v>
      </c>
      <c r="H36" s="26">
        <v>3</v>
      </c>
      <c r="I36" s="26"/>
      <c r="J36" s="26" t="str">
        <f t="shared" si="2"/>
        <v xml:space="preserve">New Hampshire </v>
      </c>
      <c r="K36" s="26">
        <f t="shared" si="3"/>
        <v>106</v>
      </c>
      <c r="L36" s="26"/>
      <c r="M36" s="26" t="str">
        <f t="shared" si="4"/>
        <v xml:space="preserve">New Hampshire </v>
      </c>
      <c r="N36" s="26">
        <f t="shared" si="5"/>
        <v>0</v>
      </c>
      <c r="O36" s="26"/>
      <c r="P36" s="25" t="s">
        <v>38</v>
      </c>
      <c r="Q36" s="26">
        <v>11320</v>
      </c>
      <c r="R36" s="26">
        <v>483</v>
      </c>
      <c r="S36" s="78" t="str">
        <f t="shared" si="6"/>
        <v/>
      </c>
      <c r="T36" s="25" t="s">
        <v>38</v>
      </c>
      <c r="U36" s="26">
        <v>11214</v>
      </c>
      <c r="V36" s="26">
        <v>483</v>
      </c>
    </row>
    <row r="37" spans="2:22" ht="15" customHeight="1" x14ac:dyDescent="0.25">
      <c r="B37" s="23">
        <f t="shared" si="0"/>
        <v>31</v>
      </c>
      <c r="C37" s="26" t="s">
        <v>17</v>
      </c>
      <c r="D37" s="26">
        <v>850</v>
      </c>
      <c r="E37" s="26"/>
      <c r="F37" s="23">
        <f t="shared" si="1"/>
        <v>31</v>
      </c>
      <c r="G37" s="26" t="s">
        <v>23</v>
      </c>
      <c r="H37" s="26">
        <v>3</v>
      </c>
      <c r="I37" s="26"/>
      <c r="J37" s="26" t="str">
        <f t="shared" si="2"/>
        <v xml:space="preserve">New Jersey </v>
      </c>
      <c r="K37" s="26">
        <f t="shared" si="3"/>
        <v>1779</v>
      </c>
      <c r="L37" s="26"/>
      <c r="M37" s="26" t="str">
        <f t="shared" si="4"/>
        <v xml:space="preserve">New Jersey </v>
      </c>
      <c r="N37" s="26">
        <f t="shared" si="5"/>
        <v>1</v>
      </c>
      <c r="O37" s="26"/>
      <c r="P37" s="25" t="s">
        <v>1</v>
      </c>
      <c r="Q37" s="26">
        <v>246149</v>
      </c>
      <c r="R37" s="26">
        <v>16484</v>
      </c>
      <c r="S37" s="78" t="str">
        <f t="shared" si="6"/>
        <v/>
      </c>
      <c r="T37" s="25" t="s">
        <v>1</v>
      </c>
      <c r="U37" s="26">
        <v>244370</v>
      </c>
      <c r="V37" s="26">
        <v>16483</v>
      </c>
    </row>
    <row r="38" spans="2:22" ht="15" customHeight="1" x14ac:dyDescent="0.25">
      <c r="B38" s="23">
        <f t="shared" si="0"/>
        <v>32</v>
      </c>
      <c r="C38" s="26" t="s">
        <v>5</v>
      </c>
      <c r="D38" s="26">
        <v>842</v>
      </c>
      <c r="E38" s="26"/>
      <c r="F38" s="23">
        <f t="shared" si="1"/>
        <v>32</v>
      </c>
      <c r="G38" s="26" t="s">
        <v>22</v>
      </c>
      <c r="H38" s="26">
        <v>3</v>
      </c>
      <c r="I38" s="26"/>
      <c r="J38" s="26" t="str">
        <f t="shared" si="2"/>
        <v xml:space="preserve">New Mexico </v>
      </c>
      <c r="K38" s="26">
        <f t="shared" si="3"/>
        <v>872</v>
      </c>
      <c r="L38" s="26"/>
      <c r="M38" s="26" t="str">
        <f t="shared" si="4"/>
        <v xml:space="preserve">New Mexico </v>
      </c>
      <c r="N38" s="26">
        <f t="shared" si="5"/>
        <v>10</v>
      </c>
      <c r="O38" s="26"/>
      <c r="P38" s="25" t="s">
        <v>40</v>
      </c>
      <c r="Q38" s="26">
        <v>48104</v>
      </c>
      <c r="R38" s="26">
        <v>1036</v>
      </c>
      <c r="S38" s="78" t="str">
        <f t="shared" si="6"/>
        <v/>
      </c>
      <c r="T38" s="25" t="s">
        <v>40</v>
      </c>
      <c r="U38" s="26">
        <v>47232</v>
      </c>
      <c r="V38" s="26">
        <v>1026</v>
      </c>
    </row>
    <row r="39" spans="2:22" ht="15" customHeight="1" x14ac:dyDescent="0.25">
      <c r="B39" s="23">
        <f t="shared" si="0"/>
        <v>33</v>
      </c>
      <c r="C39" s="26" t="s">
        <v>32</v>
      </c>
      <c r="D39" s="26">
        <v>757</v>
      </c>
      <c r="E39" s="26"/>
      <c r="F39" s="23">
        <f t="shared" si="1"/>
        <v>33</v>
      </c>
      <c r="G39" s="26" t="s">
        <v>19</v>
      </c>
      <c r="H39" s="26">
        <v>3</v>
      </c>
      <c r="I39" s="26"/>
      <c r="J39" s="26" t="str">
        <f t="shared" si="2"/>
        <v xml:space="preserve">New York </v>
      </c>
      <c r="K39" s="26">
        <f t="shared" si="3"/>
        <v>1822</v>
      </c>
      <c r="L39" s="26"/>
      <c r="M39" s="26" t="str">
        <f t="shared" si="4"/>
        <v xml:space="preserve">New York </v>
      </c>
      <c r="N39" s="26">
        <f t="shared" si="5"/>
        <v>11</v>
      </c>
      <c r="O39" s="26"/>
      <c r="P39" s="25" t="s">
        <v>0</v>
      </c>
      <c r="Q39" s="26">
        <v>548068</v>
      </c>
      <c r="R39" s="26">
        <v>33698</v>
      </c>
      <c r="S39" s="78" t="str">
        <f t="shared" si="6"/>
        <v/>
      </c>
      <c r="T39" s="25" t="s">
        <v>0</v>
      </c>
      <c r="U39" s="26">
        <v>546246</v>
      </c>
      <c r="V39" s="26">
        <v>33687</v>
      </c>
    </row>
    <row r="40" spans="2:22" ht="15" customHeight="1" x14ac:dyDescent="0.25">
      <c r="B40" s="23">
        <f t="shared" si="0"/>
        <v>34</v>
      </c>
      <c r="C40" s="26" t="s">
        <v>44</v>
      </c>
      <c r="D40" s="26">
        <v>757</v>
      </c>
      <c r="E40" s="26"/>
      <c r="F40" s="23">
        <f t="shared" si="1"/>
        <v>34</v>
      </c>
      <c r="G40" s="26" t="s">
        <v>32</v>
      </c>
      <c r="H40" s="26">
        <v>2</v>
      </c>
      <c r="I40" s="26"/>
      <c r="J40" s="26" t="str">
        <f t="shared" si="2"/>
        <v xml:space="preserve">North Carolina </v>
      </c>
      <c r="K40" s="26">
        <f t="shared" si="3"/>
        <v>1336</v>
      </c>
      <c r="L40" s="26"/>
      <c r="M40" s="26" t="str">
        <f t="shared" si="4"/>
        <v xml:space="preserve">North Carolina </v>
      </c>
      <c r="N40" s="26">
        <f t="shared" si="5"/>
        <v>7</v>
      </c>
      <c r="O40" s="26"/>
      <c r="P40" s="25" t="s">
        <v>18</v>
      </c>
      <c r="Q40" s="26">
        <v>278028</v>
      </c>
      <c r="R40" s="26">
        <v>4390</v>
      </c>
      <c r="S40" s="78" t="str">
        <f t="shared" si="6"/>
        <v/>
      </c>
      <c r="T40" s="25" t="s">
        <v>18</v>
      </c>
      <c r="U40" s="26">
        <v>276692</v>
      </c>
      <c r="V40" s="26">
        <v>4383</v>
      </c>
    </row>
    <row r="41" spans="2:22" ht="15" customHeight="1" x14ac:dyDescent="0.25">
      <c r="B41" s="23">
        <f t="shared" si="0"/>
        <v>35</v>
      </c>
      <c r="C41" s="26" t="s">
        <v>21</v>
      </c>
      <c r="D41" s="26">
        <v>666</v>
      </c>
      <c r="E41" s="26"/>
      <c r="F41" s="23">
        <f t="shared" si="1"/>
        <v>35</v>
      </c>
      <c r="G41" s="26" t="s">
        <v>47</v>
      </c>
      <c r="H41" s="26">
        <v>1</v>
      </c>
      <c r="I41" s="26"/>
      <c r="J41" s="26" t="str">
        <f t="shared" si="2"/>
        <v xml:space="preserve">North Dakota </v>
      </c>
      <c r="K41" s="26">
        <f t="shared" si="3"/>
        <v>972</v>
      </c>
      <c r="L41" s="26"/>
      <c r="M41" s="26" t="str">
        <f t="shared" si="4"/>
        <v xml:space="preserve">North Dakota </v>
      </c>
      <c r="N41" s="26">
        <f t="shared" si="5"/>
        <v>9</v>
      </c>
      <c r="O41" s="26"/>
      <c r="P41" s="25" t="s">
        <v>48</v>
      </c>
      <c r="Q41" s="26">
        <v>46015</v>
      </c>
      <c r="R41" s="26">
        <v>540</v>
      </c>
      <c r="S41" s="78" t="str">
        <f t="shared" si="6"/>
        <v/>
      </c>
      <c r="T41" s="25" t="s">
        <v>48</v>
      </c>
      <c r="U41" s="26">
        <v>45043</v>
      </c>
      <c r="V41" s="26">
        <v>531</v>
      </c>
    </row>
    <row r="42" spans="2:22" ht="15" customHeight="1" x14ac:dyDescent="0.25">
      <c r="B42" s="23">
        <f t="shared" si="0"/>
        <v>36</v>
      </c>
      <c r="C42" s="26" t="s">
        <v>23</v>
      </c>
      <c r="D42" s="26">
        <v>635</v>
      </c>
      <c r="E42" s="26"/>
      <c r="F42" s="23">
        <f t="shared" si="1"/>
        <v>36</v>
      </c>
      <c r="G42" s="26" t="s">
        <v>21</v>
      </c>
      <c r="H42" s="26">
        <v>1</v>
      </c>
      <c r="I42" s="26"/>
      <c r="J42" s="26" t="str">
        <f t="shared" si="2"/>
        <v xml:space="preserve">Ohio </v>
      </c>
      <c r="K42" s="26">
        <f t="shared" si="3"/>
        <v>2885</v>
      </c>
      <c r="L42" s="26"/>
      <c r="M42" s="26" t="str">
        <f t="shared" si="4"/>
        <v xml:space="preserve">Ohio </v>
      </c>
      <c r="N42" s="26">
        <f t="shared" si="5"/>
        <v>37</v>
      </c>
      <c r="O42" s="26"/>
      <c r="P42" s="26" t="s">
        <v>15</v>
      </c>
      <c r="Q42" s="26">
        <v>221916</v>
      </c>
      <c r="R42" s="26">
        <v>5399</v>
      </c>
      <c r="S42" s="78" t="str">
        <f t="shared" si="6"/>
        <v/>
      </c>
      <c r="T42" s="25" t="s">
        <v>15</v>
      </c>
      <c r="U42" s="26">
        <v>219031</v>
      </c>
      <c r="V42" s="26">
        <v>5362</v>
      </c>
    </row>
    <row r="43" spans="2:22" ht="15" customHeight="1" x14ac:dyDescent="0.25">
      <c r="B43" s="23">
        <f t="shared" si="0"/>
        <v>37</v>
      </c>
      <c r="C43" s="26" t="s">
        <v>33</v>
      </c>
      <c r="D43" s="26">
        <v>584</v>
      </c>
      <c r="E43" s="26"/>
      <c r="F43" s="23">
        <f t="shared" si="1"/>
        <v>37</v>
      </c>
      <c r="G43" s="26" t="s">
        <v>35</v>
      </c>
      <c r="H43" s="26">
        <v>1</v>
      </c>
      <c r="I43" s="26"/>
      <c r="J43" s="26" t="str">
        <f t="shared" si="2"/>
        <v xml:space="preserve">Oklahoma </v>
      </c>
      <c r="K43" s="26">
        <f t="shared" si="3"/>
        <v>1084</v>
      </c>
      <c r="L43" s="26"/>
      <c r="M43" s="26" t="str">
        <f t="shared" si="4"/>
        <v xml:space="preserve">Oklahoma </v>
      </c>
      <c r="N43" s="26">
        <f t="shared" si="5"/>
        <v>9</v>
      </c>
      <c r="O43" s="26"/>
      <c r="P43" s="25" t="s">
        <v>31</v>
      </c>
      <c r="Q43" s="26">
        <v>125195</v>
      </c>
      <c r="R43" s="26">
        <v>1354</v>
      </c>
      <c r="S43" s="78" t="str">
        <f t="shared" si="6"/>
        <v/>
      </c>
      <c r="T43" s="26" t="s">
        <v>31</v>
      </c>
      <c r="U43" s="26">
        <v>124111</v>
      </c>
      <c r="V43" s="26">
        <v>1345</v>
      </c>
    </row>
    <row r="44" spans="2:22" ht="15" customHeight="1" x14ac:dyDescent="0.25">
      <c r="B44" s="23">
        <f t="shared" si="0"/>
        <v>38</v>
      </c>
      <c r="C44" s="26" t="s">
        <v>28</v>
      </c>
      <c r="D44" s="26">
        <v>549</v>
      </c>
      <c r="E44" s="26"/>
      <c r="F44" s="23">
        <f t="shared" si="1"/>
        <v>38</v>
      </c>
      <c r="G44" s="26" t="s">
        <v>41</v>
      </c>
      <c r="H44" s="26">
        <v>1</v>
      </c>
      <c r="I44" s="26"/>
      <c r="J44" s="26" t="str">
        <f t="shared" si="2"/>
        <v xml:space="preserve">Oregon </v>
      </c>
      <c r="K44" s="26">
        <f t="shared" si="3"/>
        <v>549</v>
      </c>
      <c r="L44" s="26"/>
      <c r="M44" s="26" t="str">
        <f t="shared" si="4"/>
        <v xml:space="preserve">Oregon </v>
      </c>
      <c r="N44" s="26">
        <f t="shared" si="5"/>
        <v>1</v>
      </c>
      <c r="O44" s="26"/>
      <c r="P44" s="25" t="s">
        <v>28</v>
      </c>
      <c r="Q44" s="26">
        <v>45978</v>
      </c>
      <c r="R44" s="26">
        <v>692</v>
      </c>
      <c r="S44" s="78" t="str">
        <f t="shared" si="6"/>
        <v/>
      </c>
      <c r="T44" s="25" t="s">
        <v>28</v>
      </c>
      <c r="U44" s="26">
        <v>45429</v>
      </c>
      <c r="V44" s="26">
        <v>691</v>
      </c>
    </row>
    <row r="45" spans="2:22" ht="15" customHeight="1" x14ac:dyDescent="0.25">
      <c r="B45" s="23">
        <f t="shared" si="0"/>
        <v>39</v>
      </c>
      <c r="C45" s="26" t="s">
        <v>50</v>
      </c>
      <c r="D45" s="26">
        <v>526</v>
      </c>
      <c r="E45" s="26"/>
      <c r="F45" s="23">
        <f t="shared" si="1"/>
        <v>39</v>
      </c>
      <c r="G45" s="26" t="s">
        <v>1</v>
      </c>
      <c r="H45" s="26">
        <v>1</v>
      </c>
      <c r="I45" s="26"/>
      <c r="J45" s="26" t="str">
        <f t="shared" si="2"/>
        <v xml:space="preserve">Pennsylvania </v>
      </c>
      <c r="K45" s="26">
        <f t="shared" si="3"/>
        <v>2743</v>
      </c>
      <c r="L45" s="26"/>
      <c r="M45" s="26" t="str">
        <f t="shared" si="4"/>
        <v xml:space="preserve">Pennsylvania </v>
      </c>
      <c r="N45" s="26">
        <f t="shared" si="5"/>
        <v>6</v>
      </c>
      <c r="O45" s="26"/>
      <c r="P45" s="25" t="s">
        <v>9</v>
      </c>
      <c r="Q45" s="26">
        <v>217243</v>
      </c>
      <c r="R45" s="26">
        <v>8899</v>
      </c>
      <c r="S45" s="78" t="str">
        <f t="shared" si="6"/>
        <v/>
      </c>
      <c r="T45" s="25" t="s">
        <v>9</v>
      </c>
      <c r="U45" s="26">
        <v>214500</v>
      </c>
      <c r="V45" s="26">
        <v>8893</v>
      </c>
    </row>
    <row r="46" spans="2:22" ht="15" customHeight="1" x14ac:dyDescent="0.25">
      <c r="B46" s="23">
        <f t="shared" si="0"/>
        <v>40</v>
      </c>
      <c r="C46" s="26" t="s">
        <v>49</v>
      </c>
      <c r="D46" s="26">
        <v>444</v>
      </c>
      <c r="E46" s="26"/>
      <c r="F46" s="23">
        <f t="shared" si="1"/>
        <v>40</v>
      </c>
      <c r="G46" s="26" t="s">
        <v>28</v>
      </c>
      <c r="H46" s="26">
        <v>1</v>
      </c>
      <c r="I46" s="26"/>
      <c r="J46" s="26" t="str">
        <f t="shared" si="2"/>
        <v xml:space="preserve">Rhode Island </v>
      </c>
      <c r="K46" s="26">
        <f t="shared" si="3"/>
        <v>1246</v>
      </c>
      <c r="L46" s="26"/>
      <c r="M46" s="26" t="str">
        <f t="shared" si="4"/>
        <v xml:space="preserve">Rhode Island </v>
      </c>
      <c r="N46" s="26">
        <f t="shared" si="5"/>
        <v>9</v>
      </c>
      <c r="O46" s="26"/>
      <c r="P46" s="26" t="s">
        <v>36</v>
      </c>
      <c r="Q46" s="26">
        <v>34120</v>
      </c>
      <c r="R46" s="26">
        <v>1210</v>
      </c>
      <c r="S46" s="78" t="str">
        <f t="shared" si="6"/>
        <v/>
      </c>
      <c r="T46" s="25" t="s">
        <v>36</v>
      </c>
      <c r="U46" s="26">
        <v>32874</v>
      </c>
      <c r="V46" s="26">
        <v>1201</v>
      </c>
    </row>
    <row r="47" spans="2:22" ht="15" customHeight="1" x14ac:dyDescent="0.25">
      <c r="B47" s="23">
        <f t="shared" si="0"/>
        <v>41</v>
      </c>
      <c r="C47" s="26" t="s">
        <v>26</v>
      </c>
      <c r="D47" s="26">
        <v>365</v>
      </c>
      <c r="E47" s="26"/>
      <c r="F47" s="23">
        <f t="shared" si="1"/>
        <v>41</v>
      </c>
      <c r="G47" s="26" t="s">
        <v>50</v>
      </c>
      <c r="H47" s="26">
        <v>1</v>
      </c>
      <c r="I47" s="26"/>
      <c r="J47" s="26" t="str">
        <f t="shared" si="2"/>
        <v xml:space="preserve">South Carolina </v>
      </c>
      <c r="K47" s="26">
        <f t="shared" si="3"/>
        <v>894</v>
      </c>
      <c r="L47" s="26"/>
      <c r="M47" s="26" t="str">
        <f t="shared" si="4"/>
        <v xml:space="preserve">South Carolina </v>
      </c>
      <c r="N47" s="26">
        <f t="shared" si="5"/>
        <v>10</v>
      </c>
      <c r="O47" s="26"/>
      <c r="P47" s="25" t="s">
        <v>24</v>
      </c>
      <c r="Q47" s="26">
        <v>178917</v>
      </c>
      <c r="R47" s="26">
        <v>3946</v>
      </c>
      <c r="S47" s="78" t="str">
        <f t="shared" si="6"/>
        <v/>
      </c>
      <c r="T47" s="25" t="s">
        <v>24</v>
      </c>
      <c r="U47" s="26">
        <v>178023</v>
      </c>
      <c r="V47" s="26">
        <v>3936</v>
      </c>
    </row>
    <row r="48" spans="2:22" ht="15" customHeight="1" x14ac:dyDescent="0.25">
      <c r="B48" s="23">
        <f t="shared" si="0"/>
        <v>42</v>
      </c>
      <c r="C48" s="26" t="s">
        <v>46</v>
      </c>
      <c r="D48" s="26">
        <v>352</v>
      </c>
      <c r="E48" s="26"/>
      <c r="F48" s="23">
        <f t="shared" si="1"/>
        <v>42</v>
      </c>
      <c r="G48" s="26" t="s">
        <v>46</v>
      </c>
      <c r="H48" s="26">
        <v>1</v>
      </c>
      <c r="I48" s="26"/>
      <c r="J48" s="26" t="str">
        <f t="shared" si="2"/>
        <v xml:space="preserve">South Dakota </v>
      </c>
      <c r="K48" s="26">
        <f t="shared" si="3"/>
        <v>526</v>
      </c>
      <c r="L48" s="26"/>
      <c r="M48" s="26" t="str">
        <f t="shared" si="4"/>
        <v xml:space="preserve">South Dakota </v>
      </c>
      <c r="N48" s="26">
        <f t="shared" si="5"/>
        <v>1</v>
      </c>
      <c r="O48" s="26"/>
      <c r="P48" s="26" t="s">
        <v>50</v>
      </c>
      <c r="Q48" s="26">
        <v>47850</v>
      </c>
      <c r="R48" s="26">
        <v>438</v>
      </c>
      <c r="S48" s="78" t="str">
        <f t="shared" si="6"/>
        <v/>
      </c>
      <c r="T48" s="25" t="s">
        <v>50</v>
      </c>
      <c r="U48" s="26">
        <v>47324</v>
      </c>
      <c r="V48" s="26">
        <v>437</v>
      </c>
    </row>
    <row r="49" spans="2:22" ht="15" customHeight="1" x14ac:dyDescent="0.25">
      <c r="B49" s="23">
        <f t="shared" si="0"/>
        <v>43</v>
      </c>
      <c r="C49" s="26" t="s">
        <v>47</v>
      </c>
      <c r="D49" s="26">
        <v>350</v>
      </c>
      <c r="E49" s="26"/>
      <c r="F49" s="23">
        <f t="shared" si="1"/>
        <v>43</v>
      </c>
      <c r="G49" s="26" t="s">
        <v>25</v>
      </c>
      <c r="H49" s="26">
        <v>0</v>
      </c>
      <c r="I49" s="26"/>
      <c r="J49" s="26" t="str">
        <f t="shared" si="2"/>
        <v xml:space="preserve">Tennessee </v>
      </c>
      <c r="K49" s="26">
        <f t="shared" si="3"/>
        <v>3161</v>
      </c>
      <c r="L49" s="26"/>
      <c r="M49" s="26" t="str">
        <f t="shared" si="4"/>
        <v xml:space="preserve">Tennessee </v>
      </c>
      <c r="N49" s="26">
        <f t="shared" si="5"/>
        <v>26</v>
      </c>
      <c r="O49" s="26"/>
      <c r="P49" s="25" t="s">
        <v>14</v>
      </c>
      <c r="Q49" s="26">
        <v>264587</v>
      </c>
      <c r="R49" s="26">
        <v>3379</v>
      </c>
      <c r="S49" s="78" t="str">
        <f t="shared" si="6"/>
        <v/>
      </c>
      <c r="T49" s="26" t="s">
        <v>14</v>
      </c>
      <c r="U49" s="26">
        <v>261426</v>
      </c>
      <c r="V49" s="26">
        <v>3353</v>
      </c>
    </row>
    <row r="50" spans="2:22" ht="15" customHeight="1" x14ac:dyDescent="0.25">
      <c r="B50" s="23">
        <f t="shared" si="0"/>
        <v>44</v>
      </c>
      <c r="C50" s="26" t="s">
        <v>8</v>
      </c>
      <c r="D50" s="26">
        <v>275</v>
      </c>
      <c r="E50" s="26"/>
      <c r="F50" s="23">
        <f t="shared" si="1"/>
        <v>44</v>
      </c>
      <c r="G50" s="26" t="s">
        <v>39</v>
      </c>
      <c r="H50" s="26">
        <v>0</v>
      </c>
      <c r="I50" s="26"/>
      <c r="J50" s="26" t="str">
        <f t="shared" si="2"/>
        <v xml:space="preserve">Texas </v>
      </c>
      <c r="K50" s="26">
        <f t="shared" si="3"/>
        <v>8320</v>
      </c>
      <c r="L50" s="26"/>
      <c r="M50" s="26" t="str">
        <f t="shared" si="4"/>
        <v xml:space="preserve">Texas </v>
      </c>
      <c r="N50" s="26">
        <f t="shared" si="5"/>
        <v>48</v>
      </c>
      <c r="O50" s="26"/>
      <c r="P50" s="25" t="s">
        <v>11</v>
      </c>
      <c r="Q50" s="26">
        <v>969247</v>
      </c>
      <c r="R50" s="26">
        <v>18662</v>
      </c>
      <c r="S50" s="78" t="str">
        <f t="shared" si="6"/>
        <v/>
      </c>
      <c r="T50" s="26" t="s">
        <v>11</v>
      </c>
      <c r="U50" s="26">
        <v>960927</v>
      </c>
      <c r="V50" s="26">
        <v>18614</v>
      </c>
    </row>
    <row r="51" spans="2:22" ht="15" customHeight="1" x14ac:dyDescent="0.25">
      <c r="B51" s="23">
        <f t="shared" si="0"/>
        <v>45</v>
      </c>
      <c r="C51" s="26" t="s">
        <v>39</v>
      </c>
      <c r="D51" s="26">
        <v>185</v>
      </c>
      <c r="E51" s="26"/>
      <c r="F51" s="23">
        <f t="shared" si="1"/>
        <v>45</v>
      </c>
      <c r="G51" s="26" t="s">
        <v>43</v>
      </c>
      <c r="H51" s="26">
        <v>0</v>
      </c>
      <c r="I51" s="26"/>
      <c r="J51" s="26" t="str">
        <f t="shared" si="2"/>
        <v xml:space="preserve">Utah </v>
      </c>
      <c r="K51" s="26">
        <f t="shared" si="3"/>
        <v>1196</v>
      </c>
      <c r="L51" s="26"/>
      <c r="M51" s="26" t="str">
        <f t="shared" si="4"/>
        <v xml:space="preserve">Utah </v>
      </c>
      <c r="N51" s="26">
        <f t="shared" si="5"/>
        <v>0</v>
      </c>
      <c r="O51" s="26"/>
      <c r="P51" s="25" t="s">
        <v>27</v>
      </c>
      <c r="Q51" s="26">
        <v>117706</v>
      </c>
      <c r="R51" s="26">
        <v>614</v>
      </c>
      <c r="S51" s="78" t="str">
        <f t="shared" si="6"/>
        <v/>
      </c>
      <c r="T51" s="26" t="s">
        <v>27</v>
      </c>
      <c r="U51" s="26">
        <v>116510</v>
      </c>
      <c r="V51" s="26">
        <v>614</v>
      </c>
    </row>
    <row r="52" spans="2:22" ht="15" customHeight="1" x14ac:dyDescent="0.25">
      <c r="B52" s="23">
        <f t="shared" si="0"/>
        <v>46</v>
      </c>
      <c r="C52" s="26" t="s">
        <v>38</v>
      </c>
      <c r="D52" s="26">
        <v>106</v>
      </c>
      <c r="E52" s="26"/>
      <c r="F52" s="23">
        <f t="shared" si="1"/>
        <v>46</v>
      </c>
      <c r="G52" s="26" t="s">
        <v>26</v>
      </c>
      <c r="H52" s="26">
        <v>0</v>
      </c>
      <c r="I52" s="26"/>
      <c r="J52" s="26" t="str">
        <f t="shared" si="2"/>
        <v xml:space="preserve">Vermont </v>
      </c>
      <c r="K52" s="26">
        <f t="shared" si="3"/>
        <v>23</v>
      </c>
      <c r="L52" s="26"/>
      <c r="M52" s="26" t="str">
        <f t="shared" si="4"/>
        <v xml:space="preserve">Vermont </v>
      </c>
      <c r="N52" s="26">
        <f t="shared" si="5"/>
        <v>0</v>
      </c>
      <c r="O52" s="26"/>
      <c r="P52" s="26" t="s">
        <v>42</v>
      </c>
      <c r="Q52" s="26">
        <v>2219</v>
      </c>
      <c r="R52" s="26">
        <v>58</v>
      </c>
      <c r="S52" s="78" t="str">
        <f t="shared" si="6"/>
        <v/>
      </c>
      <c r="T52" s="25" t="s">
        <v>42</v>
      </c>
      <c r="U52" s="26">
        <v>2196</v>
      </c>
      <c r="V52" s="26">
        <v>58</v>
      </c>
    </row>
    <row r="53" spans="2:22" ht="15" customHeight="1" x14ac:dyDescent="0.25">
      <c r="B53" s="23">
        <f t="shared" si="0"/>
        <v>47</v>
      </c>
      <c r="C53" s="26" t="s">
        <v>41</v>
      </c>
      <c r="D53" s="26">
        <v>84</v>
      </c>
      <c r="E53" s="26"/>
      <c r="F53" s="23">
        <f t="shared" si="1"/>
        <v>47</v>
      </c>
      <c r="G53" s="26" t="s">
        <v>45</v>
      </c>
      <c r="H53" s="26">
        <v>0</v>
      </c>
      <c r="I53" s="26"/>
      <c r="J53" s="26" t="str">
        <f t="shared" si="2"/>
        <v xml:space="preserve">Virginia </v>
      </c>
      <c r="K53" s="26">
        <f t="shared" si="3"/>
        <v>1026</v>
      </c>
      <c r="L53" s="26"/>
      <c r="M53" s="26" t="str">
        <f t="shared" si="4"/>
        <v xml:space="preserve">Virginia </v>
      </c>
      <c r="N53" s="26">
        <f t="shared" si="5"/>
        <v>3</v>
      </c>
      <c r="O53" s="26"/>
      <c r="P53" s="26" t="s">
        <v>22</v>
      </c>
      <c r="Q53" s="26">
        <v>183418</v>
      </c>
      <c r="R53" s="26">
        <v>3658</v>
      </c>
      <c r="S53" s="78" t="str">
        <f t="shared" si="6"/>
        <v/>
      </c>
      <c r="T53" s="25" t="s">
        <v>22</v>
      </c>
      <c r="U53" s="26">
        <v>182392</v>
      </c>
      <c r="V53" s="26">
        <v>3655</v>
      </c>
    </row>
    <row r="54" spans="2:22" ht="15" customHeight="1" x14ac:dyDescent="0.25">
      <c r="B54" s="23">
        <f t="shared" si="0"/>
        <v>48</v>
      </c>
      <c r="C54" s="26" t="s">
        <v>43</v>
      </c>
      <c r="D54" s="26">
        <v>77</v>
      </c>
      <c r="E54" s="26"/>
      <c r="F54" s="23">
        <f t="shared" si="1"/>
        <v>48</v>
      </c>
      <c r="G54" s="26" t="s">
        <v>38</v>
      </c>
      <c r="H54" s="26">
        <v>0</v>
      </c>
      <c r="I54" s="26"/>
      <c r="J54" s="26" t="str">
        <f t="shared" si="2"/>
        <v xml:space="preserve">Washington </v>
      </c>
      <c r="K54" s="26">
        <f t="shared" si="3"/>
        <v>1671</v>
      </c>
      <c r="L54" s="26"/>
      <c r="M54" s="26" t="str">
        <f t="shared" si="4"/>
        <v xml:space="preserve">Washington </v>
      </c>
      <c r="N54" s="26">
        <f t="shared" si="5"/>
        <v>16</v>
      </c>
      <c r="O54" s="26"/>
      <c r="P54" s="25" t="s">
        <v>7</v>
      </c>
      <c r="Q54" s="26">
        <v>113242</v>
      </c>
      <c r="R54" s="26">
        <v>2382</v>
      </c>
      <c r="S54" s="78" t="str">
        <f t="shared" si="6"/>
        <v/>
      </c>
      <c r="T54" s="25" t="s">
        <v>7</v>
      </c>
      <c r="U54" s="26">
        <v>111571</v>
      </c>
      <c r="V54" s="26">
        <v>2366</v>
      </c>
    </row>
    <row r="55" spans="2:22" ht="15" customHeight="1" x14ac:dyDescent="0.25">
      <c r="B55" s="23">
        <f t="shared" si="0"/>
        <v>49</v>
      </c>
      <c r="C55" s="26" t="s">
        <v>35</v>
      </c>
      <c r="D55" s="26">
        <v>69</v>
      </c>
      <c r="E55" s="26"/>
      <c r="F55" s="23">
        <f t="shared" si="1"/>
        <v>49</v>
      </c>
      <c r="G55" s="26" t="s">
        <v>27</v>
      </c>
      <c r="H55" s="26">
        <v>0</v>
      </c>
      <c r="I55" s="26"/>
      <c r="J55" s="26" t="str">
        <f t="shared" si="2"/>
        <v xml:space="preserve">West Virginia </v>
      </c>
      <c r="K55" s="26">
        <f t="shared" si="3"/>
        <v>352</v>
      </c>
      <c r="L55" s="26"/>
      <c r="M55" s="26" t="str">
        <f t="shared" si="4"/>
        <v xml:space="preserve">West Virginia </v>
      </c>
      <c r="N55" s="26">
        <f t="shared" si="5"/>
        <v>1</v>
      </c>
      <c r="O55" s="26"/>
      <c r="P55" s="26" t="s">
        <v>46</v>
      </c>
      <c r="Q55" s="26">
        <v>25235</v>
      </c>
      <c r="R55" s="26">
        <v>458</v>
      </c>
      <c r="S55" s="78" t="str">
        <f t="shared" si="6"/>
        <v/>
      </c>
      <c r="T55" s="25" t="s">
        <v>46</v>
      </c>
      <c r="U55" s="26">
        <v>24883</v>
      </c>
      <c r="V55" s="26">
        <v>457</v>
      </c>
    </row>
    <row r="56" spans="2:22" ht="15" customHeight="1" x14ac:dyDescent="0.25">
      <c r="B56" s="23">
        <f t="shared" si="0"/>
        <v>50</v>
      </c>
      <c r="C56" s="26" t="s">
        <v>42</v>
      </c>
      <c r="D56" s="26">
        <v>23</v>
      </c>
      <c r="E56" s="26"/>
      <c r="F56" s="23">
        <f t="shared" si="1"/>
        <v>50</v>
      </c>
      <c r="G56" s="26" t="s">
        <v>42</v>
      </c>
      <c r="H56" s="26">
        <v>0</v>
      </c>
      <c r="I56" s="26"/>
      <c r="J56" s="26" t="str">
        <f t="shared" si="2"/>
        <v xml:space="preserve">Wisconsin </v>
      </c>
      <c r="K56" s="26">
        <f t="shared" si="3"/>
        <v>3433</v>
      </c>
      <c r="L56" s="26"/>
      <c r="M56" s="26" t="str">
        <f t="shared" si="4"/>
        <v xml:space="preserve">Wisconsin </v>
      </c>
      <c r="N56" s="26">
        <f t="shared" si="5"/>
        <v>3</v>
      </c>
      <c r="O56" s="26"/>
      <c r="P56" s="25" t="s">
        <v>19</v>
      </c>
      <c r="Q56" s="26">
        <v>232296</v>
      </c>
      <c r="R56" s="26">
        <v>2050</v>
      </c>
      <c r="S56" s="78" t="str">
        <f t="shared" si="6"/>
        <v/>
      </c>
      <c r="T56" s="25" t="s">
        <v>19</v>
      </c>
      <c r="U56" s="26">
        <v>228863</v>
      </c>
      <c r="V56" s="26">
        <v>2047</v>
      </c>
    </row>
    <row r="57" spans="2:22" ht="15" customHeight="1" x14ac:dyDescent="0.25">
      <c r="B57" s="23">
        <f t="shared" si="0"/>
        <v>51</v>
      </c>
      <c r="C57" s="26" t="s">
        <v>45</v>
      </c>
      <c r="D57" s="26">
        <v>0</v>
      </c>
      <c r="E57" s="26"/>
      <c r="F57" s="23">
        <f t="shared" si="1"/>
        <v>51</v>
      </c>
      <c r="G57" s="26" t="s">
        <v>49</v>
      </c>
      <c r="H57" s="26">
        <v>0</v>
      </c>
      <c r="I57" s="26"/>
      <c r="J57" s="26" t="str">
        <f t="shared" si="2"/>
        <v xml:space="preserve">Wyoming </v>
      </c>
      <c r="K57" s="26">
        <f t="shared" si="3"/>
        <v>444</v>
      </c>
      <c r="L57" s="26"/>
      <c r="M57" s="26" t="str">
        <f t="shared" si="4"/>
        <v xml:space="preserve">Wyoming </v>
      </c>
      <c r="N57" s="26">
        <f t="shared" si="5"/>
        <v>0</v>
      </c>
      <c r="O57" s="26"/>
      <c r="P57" s="26" t="s">
        <v>49</v>
      </c>
      <c r="Q57" s="26">
        <v>14167</v>
      </c>
      <c r="R57" s="26">
        <v>87</v>
      </c>
      <c r="S57" s="78" t="str">
        <f t="shared" si="6"/>
        <v/>
      </c>
      <c r="T57" s="25" t="s">
        <v>49</v>
      </c>
      <c r="U57" s="26">
        <v>13723</v>
      </c>
      <c r="V57" s="26">
        <v>87</v>
      </c>
    </row>
    <row r="58" spans="2:22" ht="15" customHeight="1" x14ac:dyDescent="0.25"/>
    <row r="59" spans="2:22" ht="15" customHeight="1" x14ac:dyDescent="0.25"/>
    <row r="60" spans="2:22" ht="15" customHeight="1" x14ac:dyDescent="0.25"/>
    <row r="61" spans="2:22" ht="15" customHeight="1" x14ac:dyDescent="0.25"/>
    <row r="62" spans="2:22" ht="15" customHeight="1" x14ac:dyDescent="0.25"/>
    <row r="63" spans="2:22" ht="15" customHeight="1" x14ac:dyDescent="0.25"/>
    <row r="64" spans="2:22" ht="15" customHeight="1" x14ac:dyDescent="0.25"/>
    <row r="65" spans="19:19" ht="15" customHeight="1" x14ac:dyDescent="0.25">
      <c r="S65"/>
    </row>
    <row r="66" spans="19:19" ht="15" customHeight="1" x14ac:dyDescent="0.25">
      <c r="S66"/>
    </row>
    <row r="67" spans="19:19" ht="15" customHeight="1" x14ac:dyDescent="0.25">
      <c r="S67"/>
    </row>
    <row r="68" spans="19:19" ht="15" customHeight="1" x14ac:dyDescent="0.25">
      <c r="S68"/>
    </row>
    <row r="69" spans="19:19" ht="15" customHeight="1" x14ac:dyDescent="0.25">
      <c r="S69"/>
    </row>
    <row r="70" spans="19:19" ht="15" customHeight="1" x14ac:dyDescent="0.25">
      <c r="S70"/>
    </row>
    <row r="71" spans="19:19" ht="15" customHeight="1" x14ac:dyDescent="0.25">
      <c r="S71"/>
    </row>
    <row r="72" spans="19:19" ht="15" customHeight="1" x14ac:dyDescent="0.25">
      <c r="S72"/>
    </row>
    <row r="73" spans="19:19" ht="15" customHeight="1" x14ac:dyDescent="0.25">
      <c r="S73"/>
    </row>
    <row r="74" spans="19:19" ht="15" customHeight="1" x14ac:dyDescent="0.25">
      <c r="S74"/>
    </row>
    <row r="75" spans="19:19" ht="15" customHeight="1" x14ac:dyDescent="0.25">
      <c r="S75"/>
    </row>
    <row r="76" spans="19:19" ht="15" customHeight="1" x14ac:dyDescent="0.25">
      <c r="S76"/>
    </row>
    <row r="77" spans="19:19" ht="15" customHeight="1" x14ac:dyDescent="0.25">
      <c r="S77"/>
    </row>
    <row r="78" spans="19:19" ht="15" customHeight="1" x14ac:dyDescent="0.25">
      <c r="S78"/>
    </row>
    <row r="79" spans="19:19" ht="15" customHeight="1" x14ac:dyDescent="0.25">
      <c r="S79"/>
    </row>
    <row r="80" spans="19:19" ht="15" customHeight="1" x14ac:dyDescent="0.25">
      <c r="S80"/>
    </row>
    <row r="81" spans="19:19" ht="15" customHeight="1" x14ac:dyDescent="0.25">
      <c r="S81"/>
    </row>
    <row r="82" spans="19:19" ht="15" customHeight="1" x14ac:dyDescent="0.25">
      <c r="S82"/>
    </row>
    <row r="83" spans="19:19" ht="15" customHeight="1" x14ac:dyDescent="0.25">
      <c r="S83"/>
    </row>
    <row r="84" spans="19:19" ht="15" customHeight="1" x14ac:dyDescent="0.25">
      <c r="S84"/>
    </row>
    <row r="85" spans="19:19" ht="15" customHeight="1" x14ac:dyDescent="0.25">
      <c r="S85"/>
    </row>
    <row r="86" spans="19:19" ht="15" customHeight="1" x14ac:dyDescent="0.25">
      <c r="S86"/>
    </row>
    <row r="87" spans="19:19" ht="15" customHeight="1" x14ac:dyDescent="0.25">
      <c r="S87"/>
    </row>
    <row r="88" spans="19:19" ht="15" customHeight="1" x14ac:dyDescent="0.25">
      <c r="S88"/>
    </row>
    <row r="89" spans="19:19" ht="15" customHeight="1" x14ac:dyDescent="0.25">
      <c r="S89"/>
    </row>
    <row r="90" spans="19:19" ht="15" customHeight="1" x14ac:dyDescent="0.25">
      <c r="S90"/>
    </row>
    <row r="91" spans="19:19" ht="15" customHeight="1" x14ac:dyDescent="0.25">
      <c r="S91"/>
    </row>
    <row r="92" spans="19:19" ht="15" customHeight="1" x14ac:dyDescent="0.25">
      <c r="S92"/>
    </row>
    <row r="93" spans="19:19" ht="15" customHeight="1" x14ac:dyDescent="0.25">
      <c r="S93"/>
    </row>
    <row r="94" spans="19:19" ht="15" customHeight="1" x14ac:dyDescent="0.25">
      <c r="S94"/>
    </row>
    <row r="95" spans="19:19" ht="15" customHeight="1" x14ac:dyDescent="0.25">
      <c r="S95"/>
    </row>
    <row r="96" spans="19:19" ht="15" customHeight="1" x14ac:dyDescent="0.25">
      <c r="S96"/>
    </row>
    <row r="97" spans="19:19" ht="15" customHeight="1" x14ac:dyDescent="0.25">
      <c r="S97"/>
    </row>
    <row r="98" spans="19:19" ht="15" customHeight="1" x14ac:dyDescent="0.25">
      <c r="S98"/>
    </row>
    <row r="99" spans="19:19" ht="15" customHeight="1" x14ac:dyDescent="0.25">
      <c r="S99"/>
    </row>
    <row r="100" spans="19:19" ht="15" customHeight="1" x14ac:dyDescent="0.25">
      <c r="S100"/>
    </row>
    <row r="101" spans="19:19" ht="15" customHeight="1" x14ac:dyDescent="0.25">
      <c r="S101"/>
    </row>
    <row r="102" spans="19:19" ht="15" customHeight="1" x14ac:dyDescent="0.25">
      <c r="S102"/>
    </row>
    <row r="103" spans="19:19" ht="15" customHeight="1" x14ac:dyDescent="0.25">
      <c r="S103"/>
    </row>
    <row r="104" spans="19:19" ht="15" customHeight="1" x14ac:dyDescent="0.25">
      <c r="S104"/>
    </row>
    <row r="105" spans="19:19" ht="15" customHeight="1" x14ac:dyDescent="0.25">
      <c r="S105"/>
    </row>
    <row r="106" spans="19:19" ht="15" customHeight="1" x14ac:dyDescent="0.25">
      <c r="S106"/>
    </row>
    <row r="107" spans="19:19" ht="15" customHeight="1" x14ac:dyDescent="0.25">
      <c r="S107"/>
    </row>
    <row r="108" spans="19:19" ht="15" customHeight="1" x14ac:dyDescent="0.25">
      <c r="S108"/>
    </row>
    <row r="109" spans="19:19" ht="15" customHeight="1" x14ac:dyDescent="0.25">
      <c r="S109"/>
    </row>
    <row r="110" spans="19:19" ht="15" customHeight="1" x14ac:dyDescent="0.25">
      <c r="S110"/>
    </row>
    <row r="111" spans="19:19" ht="15" customHeight="1" x14ac:dyDescent="0.25">
      <c r="S111"/>
    </row>
    <row r="112" spans="19:19" ht="15" customHeight="1" x14ac:dyDescent="0.25">
      <c r="S112"/>
    </row>
    <row r="113" spans="19:19" ht="15" customHeight="1" x14ac:dyDescent="0.25">
      <c r="S113"/>
    </row>
    <row r="114" spans="19:19" ht="15" customHeight="1" x14ac:dyDescent="0.25">
      <c r="S114"/>
    </row>
    <row r="115" spans="19:19" ht="15" customHeight="1" x14ac:dyDescent="0.25">
      <c r="S115"/>
    </row>
    <row r="116" spans="19:19" ht="15" customHeight="1" x14ac:dyDescent="0.25">
      <c r="S116"/>
    </row>
    <row r="117" spans="19:19" ht="15" customHeight="1" x14ac:dyDescent="0.25">
      <c r="S117"/>
    </row>
    <row r="118" spans="19:19" ht="15" customHeight="1" x14ac:dyDescent="0.25">
      <c r="S118"/>
    </row>
    <row r="119" spans="19:19" ht="15" customHeight="1" x14ac:dyDescent="0.25">
      <c r="S119"/>
    </row>
    <row r="120" spans="19:19" ht="15" customHeight="1" x14ac:dyDescent="0.25">
      <c r="S120"/>
    </row>
    <row r="121" spans="19:19" ht="15" customHeight="1" x14ac:dyDescent="0.25">
      <c r="S121"/>
    </row>
    <row r="122" spans="19:19" ht="15" customHeight="1" x14ac:dyDescent="0.25">
      <c r="S122"/>
    </row>
    <row r="123" spans="19:19" ht="15" customHeight="1" x14ac:dyDescent="0.25">
      <c r="S123"/>
    </row>
    <row r="124" spans="19:19" ht="15" customHeight="1" x14ac:dyDescent="0.25">
      <c r="S124"/>
    </row>
    <row r="125" spans="19:19" ht="15" customHeight="1" x14ac:dyDescent="0.25">
      <c r="S125"/>
    </row>
    <row r="126" spans="19:19" ht="15" customHeight="1" x14ac:dyDescent="0.25">
      <c r="S126"/>
    </row>
    <row r="127" spans="19:19" ht="15" customHeight="1" x14ac:dyDescent="0.25">
      <c r="S127"/>
    </row>
    <row r="128" spans="19:19" ht="15" customHeight="1" x14ac:dyDescent="0.25">
      <c r="S128"/>
    </row>
    <row r="129" spans="19:19" ht="15" customHeight="1" x14ac:dyDescent="0.25">
      <c r="S129"/>
    </row>
    <row r="130" spans="19:19" ht="15" customHeight="1" x14ac:dyDescent="0.25">
      <c r="S130"/>
    </row>
    <row r="131" spans="19:19" ht="15" customHeight="1" x14ac:dyDescent="0.25">
      <c r="S131"/>
    </row>
    <row r="132" spans="19:19" ht="15" customHeight="1" x14ac:dyDescent="0.25">
      <c r="S132"/>
    </row>
    <row r="133" spans="19:19" ht="15" customHeight="1" x14ac:dyDescent="0.25">
      <c r="S133"/>
    </row>
    <row r="134" spans="19:19" ht="15" customHeight="1" x14ac:dyDescent="0.25">
      <c r="S134"/>
    </row>
    <row r="135" spans="19:19" ht="15" customHeight="1" x14ac:dyDescent="0.25">
      <c r="S135"/>
    </row>
    <row r="136" spans="19:19" ht="15" customHeight="1" x14ac:dyDescent="0.25">
      <c r="S136"/>
    </row>
    <row r="137" spans="19:19" ht="15" customHeight="1" x14ac:dyDescent="0.25">
      <c r="S137"/>
    </row>
    <row r="138" spans="19:19" ht="15" customHeight="1" x14ac:dyDescent="0.25">
      <c r="S138"/>
    </row>
    <row r="139" spans="19:19" ht="15" customHeight="1" x14ac:dyDescent="0.25">
      <c r="S139"/>
    </row>
    <row r="140" spans="19:19" ht="15" customHeight="1" x14ac:dyDescent="0.25">
      <c r="S140"/>
    </row>
    <row r="141" spans="19:19" ht="15" customHeight="1" x14ac:dyDescent="0.25">
      <c r="S141"/>
    </row>
    <row r="142" spans="19:19" ht="15" customHeight="1" x14ac:dyDescent="0.25">
      <c r="S142"/>
    </row>
    <row r="143" spans="19:19" ht="15" customHeight="1" x14ac:dyDescent="0.25">
      <c r="S143"/>
    </row>
    <row r="144" spans="19:19" ht="15" customHeight="1" x14ac:dyDescent="0.25">
      <c r="S144"/>
    </row>
    <row r="145" spans="19:19" ht="15" customHeight="1" x14ac:dyDescent="0.25">
      <c r="S145"/>
    </row>
    <row r="146" spans="19:19" ht="15" customHeight="1" x14ac:dyDescent="0.25">
      <c r="S146"/>
    </row>
    <row r="147" spans="19:19" ht="15" customHeight="1" x14ac:dyDescent="0.25">
      <c r="S147"/>
    </row>
    <row r="148" spans="19:19" ht="15" customHeight="1" x14ac:dyDescent="0.25">
      <c r="S148"/>
    </row>
    <row r="149" spans="19:19" ht="15" customHeight="1" x14ac:dyDescent="0.25">
      <c r="S149"/>
    </row>
    <row r="150" spans="19:19" ht="15" customHeight="1" x14ac:dyDescent="0.25">
      <c r="S150"/>
    </row>
    <row r="151" spans="19:19" ht="15" customHeight="1" x14ac:dyDescent="0.25">
      <c r="S151"/>
    </row>
    <row r="152" spans="19:19" ht="15" customHeight="1" x14ac:dyDescent="0.25">
      <c r="S152"/>
    </row>
    <row r="153" spans="19:19" ht="15" customHeight="1" x14ac:dyDescent="0.25">
      <c r="S153"/>
    </row>
    <row r="154" spans="19:19" ht="15" customHeight="1" x14ac:dyDescent="0.25">
      <c r="S154"/>
    </row>
    <row r="155" spans="19:19" ht="15" customHeight="1" x14ac:dyDescent="0.25">
      <c r="S155"/>
    </row>
    <row r="156" spans="19:19" ht="15" customHeight="1" x14ac:dyDescent="0.25">
      <c r="S156"/>
    </row>
    <row r="157" spans="19:19" ht="15" customHeight="1" x14ac:dyDescent="0.25">
      <c r="S157"/>
    </row>
    <row r="158" spans="19:19" ht="15" customHeight="1" x14ac:dyDescent="0.25">
      <c r="S158"/>
    </row>
    <row r="159" spans="19:19" ht="15" customHeight="1" x14ac:dyDescent="0.25">
      <c r="S159"/>
    </row>
    <row r="160" spans="19:19" ht="15" customHeight="1" x14ac:dyDescent="0.25">
      <c r="S160"/>
    </row>
    <row r="161" spans="19:19" ht="15" customHeight="1" x14ac:dyDescent="0.25">
      <c r="S161"/>
    </row>
    <row r="162" spans="19:19" ht="15" customHeight="1" x14ac:dyDescent="0.25">
      <c r="S162"/>
    </row>
    <row r="163" spans="19:19" ht="15" customHeight="1" x14ac:dyDescent="0.25">
      <c r="S163"/>
    </row>
    <row r="164" spans="19:19" ht="15" customHeight="1" x14ac:dyDescent="0.25">
      <c r="S164"/>
    </row>
    <row r="165" spans="19:19" ht="15" customHeight="1" x14ac:dyDescent="0.25">
      <c r="S165"/>
    </row>
    <row r="166" spans="19:19" ht="15" customHeight="1" x14ac:dyDescent="0.25">
      <c r="S166"/>
    </row>
    <row r="167" spans="19:19" ht="15" customHeight="1" x14ac:dyDescent="0.25">
      <c r="S167"/>
    </row>
    <row r="168" spans="19:19" ht="15" customHeight="1" x14ac:dyDescent="0.25">
      <c r="S168"/>
    </row>
    <row r="169" spans="19:19" ht="15" customHeight="1" x14ac:dyDescent="0.25">
      <c r="S169"/>
    </row>
    <row r="170" spans="19:19" ht="15" customHeight="1" x14ac:dyDescent="0.25">
      <c r="S170"/>
    </row>
    <row r="171" spans="19:19" ht="15" customHeight="1" x14ac:dyDescent="0.25">
      <c r="S171"/>
    </row>
    <row r="172" spans="19:19" ht="15" customHeight="1" x14ac:dyDescent="0.25">
      <c r="S172"/>
    </row>
    <row r="173" spans="19:19" ht="15" customHeight="1" x14ac:dyDescent="0.25">
      <c r="S173"/>
    </row>
    <row r="174" spans="19:19" ht="15" customHeight="1" x14ac:dyDescent="0.25">
      <c r="S174"/>
    </row>
    <row r="175" spans="19:19" ht="15" customHeight="1" x14ac:dyDescent="0.25">
      <c r="S175"/>
    </row>
    <row r="176" spans="19:19" ht="15" customHeight="1" x14ac:dyDescent="0.25">
      <c r="S176"/>
    </row>
    <row r="177" spans="19:19" ht="15" customHeight="1" x14ac:dyDescent="0.25">
      <c r="S177"/>
    </row>
    <row r="178" spans="19:19" ht="15" customHeight="1" x14ac:dyDescent="0.25">
      <c r="S178"/>
    </row>
    <row r="179" spans="19:19" ht="15" customHeight="1" x14ac:dyDescent="0.25">
      <c r="S179"/>
    </row>
    <row r="180" spans="19:19" ht="15" customHeight="1" x14ac:dyDescent="0.25">
      <c r="S180"/>
    </row>
    <row r="181" spans="19:19" ht="15" customHeight="1" x14ac:dyDescent="0.25">
      <c r="S181"/>
    </row>
    <row r="182" spans="19:19" ht="15" customHeight="1" x14ac:dyDescent="0.25">
      <c r="S182"/>
    </row>
    <row r="183" spans="19:19" ht="15" customHeight="1" x14ac:dyDescent="0.25">
      <c r="S183"/>
    </row>
    <row r="184" spans="19:19" ht="15" customHeight="1" x14ac:dyDescent="0.25">
      <c r="S184"/>
    </row>
    <row r="185" spans="19:19" ht="15" customHeight="1" x14ac:dyDescent="0.25">
      <c r="S185"/>
    </row>
    <row r="186" spans="19:19" ht="15" customHeight="1" x14ac:dyDescent="0.25">
      <c r="S186"/>
    </row>
    <row r="187" spans="19:19" ht="15" customHeight="1" x14ac:dyDescent="0.25">
      <c r="S187"/>
    </row>
    <row r="188" spans="19:19" ht="15" customHeight="1" x14ac:dyDescent="0.25">
      <c r="S188"/>
    </row>
    <row r="189" spans="19:19" ht="15" customHeight="1" x14ac:dyDescent="0.25">
      <c r="S189"/>
    </row>
    <row r="190" spans="19:19" ht="15" customHeight="1" x14ac:dyDescent="0.25">
      <c r="S190"/>
    </row>
    <row r="191" spans="19:19" ht="15" customHeight="1" x14ac:dyDescent="0.25">
      <c r="S191"/>
    </row>
    <row r="192" spans="19:19" ht="15" customHeight="1" x14ac:dyDescent="0.25">
      <c r="S192"/>
    </row>
    <row r="193" spans="19:19" ht="15" customHeight="1" x14ac:dyDescent="0.25">
      <c r="S193"/>
    </row>
    <row r="194" spans="19:19" ht="15" customHeight="1" x14ac:dyDescent="0.25">
      <c r="S194"/>
    </row>
    <row r="195" spans="19:19" ht="15" customHeight="1" x14ac:dyDescent="0.25">
      <c r="S195"/>
    </row>
    <row r="196" spans="19:19" ht="15" customHeight="1" x14ac:dyDescent="0.25">
      <c r="S196"/>
    </row>
    <row r="197" spans="19:19" ht="15" customHeight="1" x14ac:dyDescent="0.25">
      <c r="S197"/>
    </row>
    <row r="198" spans="19:19" ht="15" customHeight="1" x14ac:dyDescent="0.25">
      <c r="S198"/>
    </row>
    <row r="199" spans="19:19" ht="15" customHeight="1" x14ac:dyDescent="0.25">
      <c r="S199"/>
    </row>
    <row r="200" spans="19:19" ht="15" customHeight="1" x14ac:dyDescent="0.25">
      <c r="S200"/>
    </row>
    <row r="201" spans="19:19" ht="15" customHeight="1" x14ac:dyDescent="0.25">
      <c r="S201"/>
    </row>
    <row r="202" spans="19:19" ht="15" customHeight="1" x14ac:dyDescent="0.25">
      <c r="S202"/>
    </row>
    <row r="203" spans="19:19" ht="15" customHeight="1" x14ac:dyDescent="0.25">
      <c r="S203"/>
    </row>
    <row r="204" spans="19:19" ht="15" customHeight="1" x14ac:dyDescent="0.25">
      <c r="S204"/>
    </row>
    <row r="205" spans="19:19" ht="15" customHeight="1" x14ac:dyDescent="0.25">
      <c r="S205"/>
    </row>
    <row r="206" spans="19:19" ht="15" customHeight="1" x14ac:dyDescent="0.25">
      <c r="S206"/>
    </row>
    <row r="207" spans="19:19" ht="15" customHeight="1" x14ac:dyDescent="0.25">
      <c r="S207"/>
    </row>
    <row r="208" spans="19:19" ht="15" customHeight="1" x14ac:dyDescent="0.25">
      <c r="S208"/>
    </row>
    <row r="209" spans="19:19" ht="15" customHeight="1" x14ac:dyDescent="0.25">
      <c r="S209"/>
    </row>
    <row r="210" spans="19:19" ht="15" customHeight="1" x14ac:dyDescent="0.25">
      <c r="S210"/>
    </row>
    <row r="211" spans="19:19" ht="15" customHeight="1" x14ac:dyDescent="0.25">
      <c r="S211"/>
    </row>
    <row r="212" spans="19:19" ht="15" customHeight="1" x14ac:dyDescent="0.25">
      <c r="S212"/>
    </row>
    <row r="213" spans="19:19" ht="15" customHeight="1" x14ac:dyDescent="0.25">
      <c r="S213"/>
    </row>
    <row r="214" spans="19:19" ht="15" customHeight="1" x14ac:dyDescent="0.25">
      <c r="S214"/>
    </row>
    <row r="215" spans="19:19" ht="15" customHeight="1" x14ac:dyDescent="0.25">
      <c r="S215"/>
    </row>
    <row r="216" spans="19:19" ht="15" customHeight="1" x14ac:dyDescent="0.25">
      <c r="S216"/>
    </row>
    <row r="217" spans="19:19" ht="15" customHeight="1" x14ac:dyDescent="0.25">
      <c r="S217"/>
    </row>
    <row r="218" spans="19:19" ht="15" customHeight="1" x14ac:dyDescent="0.25">
      <c r="S218"/>
    </row>
    <row r="219" spans="19:19" ht="15" customHeight="1" x14ac:dyDescent="0.25">
      <c r="S219"/>
    </row>
    <row r="220" spans="19:19" ht="15" customHeight="1" x14ac:dyDescent="0.25">
      <c r="S220"/>
    </row>
    <row r="221" spans="19:19" ht="15" customHeight="1" x14ac:dyDescent="0.25">
      <c r="S221"/>
    </row>
    <row r="222" spans="19:19" ht="15" customHeight="1" x14ac:dyDescent="0.25">
      <c r="S222"/>
    </row>
    <row r="223" spans="19:19" ht="15" customHeight="1" x14ac:dyDescent="0.25">
      <c r="S223"/>
    </row>
    <row r="224" spans="19:19" ht="15" customHeight="1" x14ac:dyDescent="0.25">
      <c r="S224"/>
    </row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57">
    <sortCondition descending="1" ref="H7:H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10"/>
  <sheetViews>
    <sheetView zoomScale="120" zoomScaleNormal="120" workbookViewId="0">
      <pane ySplit="8" topLeftCell="A187" activePane="bottomLeft" state="frozen"/>
      <selection pane="bottomLeft" activeCell="L2" sqref="L2:T209"/>
    </sheetView>
  </sheetViews>
  <sheetFormatPr defaultRowHeight="15" x14ac:dyDescent="0.25"/>
  <cols>
    <col min="2" max="2" width="2.7109375" customWidth="1"/>
    <col min="3" max="3" width="19.28515625" customWidth="1"/>
    <col min="4" max="5" width="8.140625" customWidth="1"/>
    <col min="6" max="6" width="5.7109375" customWidth="1"/>
    <col min="7" max="7" width="2.7109375" customWidth="1"/>
    <col min="8" max="8" width="5.7109375" customWidth="1"/>
    <col min="9" max="9" width="19.28515625" customWidth="1"/>
    <col min="10" max="11" width="8.140625" customWidth="1"/>
    <col min="12" max="12" width="2.7109375" customWidth="1"/>
    <col min="13" max="13" width="26.7109375" customWidth="1"/>
    <col min="14" max="14" width="8.140625" bestFit="1" customWidth="1"/>
    <col min="15" max="15" width="5.7109375" customWidth="1"/>
    <col min="16" max="16" width="2.7109375" customWidth="1"/>
    <col min="17" max="17" width="5.7109375" customWidth="1"/>
    <col min="18" max="18" width="26.7109375" customWidth="1"/>
    <col min="19" max="19" width="8.140625" bestFit="1" customWidth="1"/>
    <col min="20" max="20" width="2.7109375" customWidth="1"/>
  </cols>
  <sheetData>
    <row r="1" spans="3:19" x14ac:dyDescent="0.25">
      <c r="C1" s="12">
        <v>43942</v>
      </c>
      <c r="D1" s="13">
        <v>0.99236111111111114</v>
      </c>
      <c r="E1" s="13"/>
      <c r="I1" s="12">
        <f>C1</f>
        <v>43942</v>
      </c>
      <c r="J1" s="13">
        <f>D1</f>
        <v>0.99236111111111114</v>
      </c>
      <c r="K1" s="13"/>
      <c r="M1" s="44">
        <f>statesco!D1</f>
        <v>44137</v>
      </c>
      <c r="N1" s="43">
        <v>0.98958333333333337</v>
      </c>
      <c r="O1" s="43"/>
      <c r="Q1" s="36">
        <v>1</v>
      </c>
      <c r="R1" s="44">
        <f>M1</f>
        <v>44137</v>
      </c>
      <c r="S1" s="43">
        <f>N1</f>
        <v>0.98958333333333337</v>
      </c>
    </row>
    <row r="3" spans="3:19" ht="18.75" x14ac:dyDescent="0.3">
      <c r="C3" s="94" t="s">
        <v>176</v>
      </c>
      <c r="D3" s="94"/>
      <c r="E3" s="94"/>
      <c r="F3" s="94"/>
      <c r="H3" s="94" t="s">
        <v>177</v>
      </c>
      <c r="I3" s="94"/>
      <c r="J3" s="94"/>
      <c r="K3" s="94"/>
      <c r="L3" s="17"/>
      <c r="M3" s="93" t="s">
        <v>216</v>
      </c>
      <c r="N3" s="93"/>
      <c r="O3" s="93"/>
      <c r="Q3" s="93" t="s">
        <v>216</v>
      </c>
      <c r="R3" s="93"/>
      <c r="S3" s="93"/>
    </row>
    <row r="4" spans="3:19" ht="15" customHeight="1" x14ac:dyDescent="0.3">
      <c r="C4" s="96" t="s">
        <v>223</v>
      </c>
      <c r="D4" s="96"/>
      <c r="E4" s="96"/>
      <c r="F4" s="4"/>
      <c r="H4" s="96" t="s">
        <v>223</v>
      </c>
      <c r="I4" s="96"/>
      <c r="J4" s="96"/>
      <c r="K4" s="17"/>
      <c r="L4" s="17"/>
      <c r="M4" s="38" t="s">
        <v>212</v>
      </c>
      <c r="N4" s="38"/>
      <c r="O4" s="41" t="s">
        <v>205</v>
      </c>
      <c r="Q4" s="48" t="s">
        <v>206</v>
      </c>
      <c r="R4" s="47"/>
      <c r="S4" s="41" t="s">
        <v>205</v>
      </c>
    </row>
    <row r="5" spans="3:19" x14ac:dyDescent="0.25">
      <c r="C5" s="95" t="s">
        <v>168</v>
      </c>
      <c r="D5" s="95"/>
      <c r="E5" s="95"/>
      <c r="F5" s="95"/>
      <c r="H5" s="95" t="s">
        <v>56</v>
      </c>
      <c r="I5" s="95"/>
      <c r="J5" s="95"/>
      <c r="K5" s="16"/>
      <c r="N5" s="53"/>
      <c r="O5" s="53" t="s">
        <v>218</v>
      </c>
      <c r="R5" s="49"/>
      <c r="S5" s="53" t="s">
        <v>218</v>
      </c>
    </row>
    <row r="6" spans="3:19" x14ac:dyDescent="0.25">
      <c r="M6" s="35" t="s">
        <v>202</v>
      </c>
      <c r="N6" s="32" t="s">
        <v>203</v>
      </c>
      <c r="O6" s="32"/>
      <c r="Q6" s="32"/>
      <c r="R6" s="35" t="s">
        <v>202</v>
      </c>
      <c r="S6" s="50" t="s">
        <v>203</v>
      </c>
    </row>
    <row r="7" spans="3:19" x14ac:dyDescent="0.25">
      <c r="C7" s="8" t="s">
        <v>59</v>
      </c>
      <c r="D7" s="8" t="s">
        <v>58</v>
      </c>
      <c r="E7" s="8" t="s">
        <v>180</v>
      </c>
      <c r="F7" s="8" t="s">
        <v>57</v>
      </c>
      <c r="G7" s="9"/>
      <c r="H7" s="8" t="s">
        <v>57</v>
      </c>
      <c r="I7" s="8" t="s">
        <v>184</v>
      </c>
      <c r="J7" s="8" t="s">
        <v>58</v>
      </c>
      <c r="K7" s="8" t="s">
        <v>180</v>
      </c>
      <c r="M7" s="50" t="s">
        <v>59</v>
      </c>
      <c r="N7" s="32" t="s">
        <v>58</v>
      </c>
      <c r="O7" s="32" t="s">
        <v>57</v>
      </c>
      <c r="P7" s="9"/>
      <c r="Q7" s="32" t="s">
        <v>57</v>
      </c>
      <c r="R7" s="32" t="s">
        <v>217</v>
      </c>
      <c r="S7" s="50" t="s">
        <v>58</v>
      </c>
    </row>
    <row r="8" spans="3:19" ht="5.0999999999999996" customHeight="1" x14ac:dyDescent="0.25">
      <c r="C8" s="6"/>
      <c r="D8" s="6"/>
      <c r="E8" s="6"/>
      <c r="F8" s="5"/>
      <c r="G8" s="7"/>
      <c r="H8" s="5"/>
      <c r="I8" s="5"/>
      <c r="J8" s="5"/>
      <c r="K8" s="6"/>
      <c r="L8" s="7"/>
      <c r="M8" s="6"/>
      <c r="N8" s="6"/>
      <c r="O8" s="31"/>
      <c r="P8" s="7"/>
      <c r="Q8" s="22"/>
      <c r="R8" s="31"/>
      <c r="S8" s="31"/>
    </row>
    <row r="9" spans="3:19" x14ac:dyDescent="0.25">
      <c r="C9" s="1" t="s">
        <v>25</v>
      </c>
      <c r="D9" s="2">
        <v>5327</v>
      </c>
      <c r="E9" s="2">
        <v>186</v>
      </c>
      <c r="F9" s="3">
        <v>23</v>
      </c>
      <c r="H9" s="3">
        <v>1</v>
      </c>
      <c r="I9" s="1" t="s">
        <v>0</v>
      </c>
      <c r="J9" s="2">
        <v>256555</v>
      </c>
      <c r="K9" s="2">
        <v>19693</v>
      </c>
      <c r="M9" s="1" t="s">
        <v>532</v>
      </c>
      <c r="N9" s="45" t="s">
        <v>952</v>
      </c>
      <c r="O9" s="83">
        <v>104</v>
      </c>
      <c r="P9" s="29"/>
      <c r="Q9" s="83">
        <v>1</v>
      </c>
      <c r="R9" s="1" t="s">
        <v>66</v>
      </c>
      <c r="S9" s="45" t="s">
        <v>853</v>
      </c>
    </row>
    <row r="10" spans="3:19" x14ac:dyDescent="0.25">
      <c r="C10" s="1" t="s">
        <v>47</v>
      </c>
      <c r="D10" s="2">
        <v>329</v>
      </c>
      <c r="E10" s="2">
        <v>9</v>
      </c>
      <c r="F10" s="3">
        <v>51</v>
      </c>
      <c r="H10" s="3">
        <v>2</v>
      </c>
      <c r="I10" s="1" t="s">
        <v>1</v>
      </c>
      <c r="J10" s="2">
        <v>92387</v>
      </c>
      <c r="K10" s="2">
        <v>4753</v>
      </c>
      <c r="M10" s="1" t="s">
        <v>157</v>
      </c>
      <c r="N10" s="45" t="s">
        <v>963</v>
      </c>
      <c r="O10" s="83">
        <v>115</v>
      </c>
      <c r="P10" s="29"/>
      <c r="Q10" s="83">
        <v>2</v>
      </c>
      <c r="R10" s="1" t="s">
        <v>63</v>
      </c>
      <c r="S10" s="45" t="s">
        <v>854</v>
      </c>
    </row>
    <row r="11" spans="3:19" x14ac:dyDescent="0.25">
      <c r="C11" s="1" t="s">
        <v>21</v>
      </c>
      <c r="D11" s="2">
        <v>5251</v>
      </c>
      <c r="E11" s="2">
        <v>208</v>
      </c>
      <c r="F11" s="3">
        <v>24</v>
      </c>
      <c r="H11" s="3">
        <v>3</v>
      </c>
      <c r="I11" s="1" t="s">
        <v>5</v>
      </c>
      <c r="J11" s="2">
        <v>41199</v>
      </c>
      <c r="K11" s="2">
        <v>1961</v>
      </c>
      <c r="M11" s="1" t="s">
        <v>575</v>
      </c>
      <c r="N11" s="45" t="s">
        <v>1025</v>
      </c>
      <c r="O11" s="83">
        <v>181</v>
      </c>
      <c r="P11" s="29"/>
      <c r="Q11" s="83">
        <v>3</v>
      </c>
      <c r="R11" s="1" t="s">
        <v>69</v>
      </c>
      <c r="S11" s="45" t="s">
        <v>855</v>
      </c>
    </row>
    <row r="12" spans="3:19" x14ac:dyDescent="0.25">
      <c r="C12" s="1" t="s">
        <v>33</v>
      </c>
      <c r="D12" s="2">
        <v>2262</v>
      </c>
      <c r="E12" s="2">
        <v>43</v>
      </c>
      <c r="F12" s="3">
        <v>36</v>
      </c>
      <c r="H12" s="3">
        <v>4</v>
      </c>
      <c r="I12" s="1" t="s">
        <v>2</v>
      </c>
      <c r="J12" s="2">
        <v>35802</v>
      </c>
      <c r="K12" s="2">
        <v>1322</v>
      </c>
      <c r="M12" s="1" t="s">
        <v>129</v>
      </c>
      <c r="N12" s="45" t="s">
        <v>914</v>
      </c>
      <c r="O12" s="83">
        <v>64</v>
      </c>
      <c r="P12" s="29"/>
      <c r="Q12" s="83">
        <v>4</v>
      </c>
      <c r="R12" s="1" t="s">
        <v>95</v>
      </c>
      <c r="S12" s="45" t="s">
        <v>856</v>
      </c>
    </row>
    <row r="13" spans="3:19" x14ac:dyDescent="0.25">
      <c r="C13" s="1" t="s">
        <v>2</v>
      </c>
      <c r="D13" s="2">
        <v>35802</v>
      </c>
      <c r="E13" s="2">
        <v>1322</v>
      </c>
      <c r="F13" s="3">
        <v>4</v>
      </c>
      <c r="H13" s="3">
        <v>5</v>
      </c>
      <c r="I13" s="1" t="s">
        <v>9</v>
      </c>
      <c r="J13" s="2">
        <v>35293</v>
      </c>
      <c r="K13" s="2">
        <v>1614</v>
      </c>
      <c r="M13" s="1" t="s">
        <v>127</v>
      </c>
      <c r="N13" s="45" t="s">
        <v>962</v>
      </c>
      <c r="O13" s="83">
        <v>114</v>
      </c>
      <c r="P13" s="29"/>
      <c r="Q13" s="83">
        <v>5</v>
      </c>
      <c r="R13" s="1" t="s">
        <v>90</v>
      </c>
      <c r="S13" s="45" t="s">
        <v>857</v>
      </c>
    </row>
    <row r="14" spans="3:19" x14ac:dyDescent="0.25">
      <c r="C14" s="1" t="s">
        <v>13</v>
      </c>
      <c r="D14" s="2">
        <v>10447</v>
      </c>
      <c r="E14" s="2">
        <v>486</v>
      </c>
      <c r="F14" s="3">
        <v>17</v>
      </c>
      <c r="H14" s="3">
        <v>6</v>
      </c>
      <c r="I14" s="1" t="s">
        <v>6</v>
      </c>
      <c r="J14" s="2">
        <v>33059</v>
      </c>
      <c r="K14" s="2">
        <v>1468</v>
      </c>
      <c r="M14" s="1" t="s">
        <v>164</v>
      </c>
      <c r="N14" s="45" t="s">
        <v>1001</v>
      </c>
      <c r="O14" s="83">
        <v>155</v>
      </c>
      <c r="P14" s="29"/>
      <c r="Q14" s="83">
        <v>6</v>
      </c>
      <c r="R14" s="1" t="s">
        <v>96</v>
      </c>
      <c r="S14" s="45" t="s">
        <v>858</v>
      </c>
    </row>
    <row r="15" spans="3:19" x14ac:dyDescent="0.25">
      <c r="C15" s="1" t="s">
        <v>12</v>
      </c>
      <c r="D15" s="2">
        <v>20360</v>
      </c>
      <c r="E15" s="2">
        <v>1423</v>
      </c>
      <c r="F15" s="3">
        <v>11</v>
      </c>
      <c r="H15" s="3">
        <v>7</v>
      </c>
      <c r="I15" s="1" t="s">
        <v>3</v>
      </c>
      <c r="J15" s="2">
        <v>32967</v>
      </c>
      <c r="K15" s="2">
        <v>2700</v>
      </c>
      <c r="M15" s="1" t="s">
        <v>595</v>
      </c>
      <c r="N15" s="45" t="s">
        <v>1033</v>
      </c>
      <c r="O15" s="83">
        <v>190</v>
      </c>
      <c r="P15" s="29"/>
      <c r="Q15" s="83">
        <v>7</v>
      </c>
      <c r="R15" s="1" t="s">
        <v>82</v>
      </c>
      <c r="S15" s="45" t="s">
        <v>859</v>
      </c>
    </row>
    <row r="16" spans="3:19" x14ac:dyDescent="0.25">
      <c r="C16" s="1" t="s">
        <v>39</v>
      </c>
      <c r="D16" s="2">
        <v>2931</v>
      </c>
      <c r="E16" s="2">
        <v>82</v>
      </c>
      <c r="F16" s="3">
        <v>33</v>
      </c>
      <c r="H16" s="3">
        <v>8</v>
      </c>
      <c r="I16" s="1" t="s">
        <v>4</v>
      </c>
      <c r="J16" s="2">
        <v>27869</v>
      </c>
      <c r="K16" s="2">
        <v>867</v>
      </c>
      <c r="M16" s="1" t="s">
        <v>125</v>
      </c>
      <c r="N16" s="45" t="s">
        <v>976</v>
      </c>
      <c r="O16" s="83">
        <v>129</v>
      </c>
      <c r="P16" s="29"/>
      <c r="Q16" s="83">
        <v>8</v>
      </c>
      <c r="R16" s="1" t="s">
        <v>88</v>
      </c>
      <c r="S16" s="45" t="s">
        <v>860</v>
      </c>
    </row>
    <row r="17" spans="3:19" x14ac:dyDescent="0.25">
      <c r="C17" s="1" t="s">
        <v>35</v>
      </c>
      <c r="D17" s="2">
        <v>3098</v>
      </c>
      <c r="E17" s="2">
        <v>112</v>
      </c>
      <c r="F17" s="3">
        <v>32</v>
      </c>
      <c r="H17" s="3">
        <v>9</v>
      </c>
      <c r="I17" s="1" t="s">
        <v>8</v>
      </c>
      <c r="J17" s="2">
        <v>24854</v>
      </c>
      <c r="K17" s="2">
        <v>1405</v>
      </c>
      <c r="M17" s="1" t="s">
        <v>155</v>
      </c>
      <c r="N17" s="45" t="s">
        <v>944</v>
      </c>
      <c r="O17" s="83">
        <v>96</v>
      </c>
      <c r="P17" s="29"/>
      <c r="Q17" s="83">
        <v>9</v>
      </c>
      <c r="R17" s="1" t="s">
        <v>563</v>
      </c>
      <c r="S17" s="45" t="s">
        <v>861</v>
      </c>
    </row>
    <row r="18" spans="3:19" x14ac:dyDescent="0.25">
      <c r="C18" s="1" t="s">
        <v>4</v>
      </c>
      <c r="D18" s="2">
        <v>27869</v>
      </c>
      <c r="E18" s="2">
        <v>867</v>
      </c>
      <c r="F18" s="3">
        <v>8</v>
      </c>
      <c r="H18" s="3">
        <v>10</v>
      </c>
      <c r="I18" s="1" t="s">
        <v>11</v>
      </c>
      <c r="J18" s="2">
        <v>20596</v>
      </c>
      <c r="K18" s="2">
        <v>528</v>
      </c>
      <c r="M18" s="1" t="s">
        <v>144</v>
      </c>
      <c r="N18" s="45" t="s">
        <v>929</v>
      </c>
      <c r="O18" s="83">
        <v>81</v>
      </c>
      <c r="P18" s="29"/>
      <c r="Q18" s="83">
        <v>10</v>
      </c>
      <c r="R18" s="1" t="s">
        <v>564</v>
      </c>
      <c r="S18" s="45" t="s">
        <v>862</v>
      </c>
    </row>
    <row r="19" spans="3:19" x14ac:dyDescent="0.25">
      <c r="C19" s="1" t="s">
        <v>10</v>
      </c>
      <c r="D19" s="2">
        <v>20166</v>
      </c>
      <c r="E19" s="2">
        <v>818</v>
      </c>
      <c r="F19" s="3">
        <v>12</v>
      </c>
      <c r="H19" s="3">
        <v>11</v>
      </c>
      <c r="I19" s="1" t="s">
        <v>12</v>
      </c>
      <c r="J19" s="2">
        <v>20360</v>
      </c>
      <c r="K19" s="2">
        <v>1423</v>
      </c>
      <c r="M19" s="1" t="s">
        <v>65</v>
      </c>
      <c r="N19" s="45" t="s">
        <v>906</v>
      </c>
      <c r="O19" s="83">
        <v>55</v>
      </c>
      <c r="P19" s="29"/>
      <c r="Q19" s="83">
        <v>11</v>
      </c>
      <c r="R19" s="1" t="s">
        <v>119</v>
      </c>
      <c r="S19" s="45" t="s">
        <v>863</v>
      </c>
    </row>
    <row r="20" spans="3:19" x14ac:dyDescent="0.25">
      <c r="C20" s="1" t="s">
        <v>43</v>
      </c>
      <c r="D20" s="2">
        <v>586</v>
      </c>
      <c r="E20" s="2">
        <v>12</v>
      </c>
      <c r="F20" s="3">
        <v>48</v>
      </c>
      <c r="H20" s="3">
        <v>12</v>
      </c>
      <c r="I20" s="1" t="s">
        <v>10</v>
      </c>
      <c r="J20" s="2">
        <v>20166</v>
      </c>
      <c r="K20" s="2">
        <v>818</v>
      </c>
      <c r="M20" s="1" t="s">
        <v>585</v>
      </c>
      <c r="N20" s="45" t="s">
        <v>1005</v>
      </c>
      <c r="O20" s="83">
        <v>159</v>
      </c>
      <c r="P20" s="29"/>
      <c r="Q20" s="83">
        <v>12</v>
      </c>
      <c r="R20" s="1" t="s">
        <v>136</v>
      </c>
      <c r="S20" s="45" t="s">
        <v>864</v>
      </c>
    </row>
    <row r="21" spans="3:19" x14ac:dyDescent="0.25">
      <c r="C21" s="1" t="s">
        <v>32</v>
      </c>
      <c r="D21" s="2">
        <v>1766</v>
      </c>
      <c r="E21" s="2">
        <v>51</v>
      </c>
      <c r="F21" s="3">
        <v>40</v>
      </c>
      <c r="H21" s="3">
        <v>13</v>
      </c>
      <c r="I21" s="1" t="s">
        <v>17</v>
      </c>
      <c r="J21" s="2">
        <v>14193</v>
      </c>
      <c r="K21" s="2">
        <v>652</v>
      </c>
      <c r="M21" s="1" t="s">
        <v>148</v>
      </c>
      <c r="N21" s="45" t="s">
        <v>865</v>
      </c>
      <c r="O21" s="83">
        <v>13</v>
      </c>
      <c r="P21" s="29"/>
      <c r="Q21" s="83">
        <v>13</v>
      </c>
      <c r="R21" s="1" t="s">
        <v>148</v>
      </c>
      <c r="S21" s="45" t="s">
        <v>865</v>
      </c>
    </row>
    <row r="22" spans="3:19" x14ac:dyDescent="0.25">
      <c r="C22" s="1" t="s">
        <v>6</v>
      </c>
      <c r="D22" s="2">
        <v>33059</v>
      </c>
      <c r="E22" s="2">
        <v>1468</v>
      </c>
      <c r="F22" s="3">
        <v>6</v>
      </c>
      <c r="H22" s="3">
        <v>14</v>
      </c>
      <c r="I22" s="1" t="s">
        <v>15</v>
      </c>
      <c r="J22" s="2">
        <v>13725</v>
      </c>
      <c r="K22" s="2">
        <v>557</v>
      </c>
      <c r="M22" s="1" t="s">
        <v>533</v>
      </c>
      <c r="N22" s="45" t="s">
        <v>995</v>
      </c>
      <c r="O22" s="83">
        <v>149</v>
      </c>
      <c r="P22" s="29"/>
      <c r="Q22" s="83">
        <v>14</v>
      </c>
      <c r="R22" s="1" t="s">
        <v>156</v>
      </c>
      <c r="S22" s="45" t="s">
        <v>866</v>
      </c>
    </row>
    <row r="23" spans="3:19" x14ac:dyDescent="0.25">
      <c r="C23" s="1" t="s">
        <v>16</v>
      </c>
      <c r="D23" s="2">
        <v>12097</v>
      </c>
      <c r="E23" s="2">
        <v>630</v>
      </c>
      <c r="F23" s="3">
        <v>16</v>
      </c>
      <c r="H23" s="3">
        <v>15</v>
      </c>
      <c r="I23" s="1" t="s">
        <v>7</v>
      </c>
      <c r="J23" s="2">
        <v>12282</v>
      </c>
      <c r="K23" s="2">
        <v>682</v>
      </c>
      <c r="M23" s="1" t="s">
        <v>539</v>
      </c>
      <c r="N23" s="45" t="s">
        <v>1010</v>
      </c>
      <c r="O23" s="83">
        <v>164</v>
      </c>
      <c r="P23" s="29"/>
      <c r="Q23" s="83">
        <v>15</v>
      </c>
      <c r="R23" s="1" t="s">
        <v>106</v>
      </c>
      <c r="S23" s="45" t="s">
        <v>867</v>
      </c>
    </row>
    <row r="24" spans="3:19" x14ac:dyDescent="0.25">
      <c r="C24" s="1" t="s">
        <v>34</v>
      </c>
      <c r="D24" s="2">
        <v>3641</v>
      </c>
      <c r="E24" s="2">
        <v>83</v>
      </c>
      <c r="F24" s="3">
        <v>29</v>
      </c>
      <c r="H24" s="3">
        <v>16</v>
      </c>
      <c r="I24" s="1" t="s">
        <v>16</v>
      </c>
      <c r="J24" s="2">
        <v>12097</v>
      </c>
      <c r="K24" s="2">
        <v>630</v>
      </c>
      <c r="M24" s="1" t="s">
        <v>131</v>
      </c>
      <c r="N24" s="45" t="s">
        <v>991</v>
      </c>
      <c r="O24" s="83">
        <v>144</v>
      </c>
      <c r="P24" s="29"/>
      <c r="Q24" s="83">
        <v>16</v>
      </c>
      <c r="R24" s="1" t="s">
        <v>93</v>
      </c>
      <c r="S24" s="45" t="s">
        <v>868</v>
      </c>
    </row>
    <row r="25" spans="3:19" x14ac:dyDescent="0.25">
      <c r="C25" s="1" t="s">
        <v>37</v>
      </c>
      <c r="D25" s="2">
        <v>2210</v>
      </c>
      <c r="E25" s="2">
        <v>109</v>
      </c>
      <c r="F25" s="3">
        <v>37</v>
      </c>
      <c r="H25" s="3">
        <v>17</v>
      </c>
      <c r="I25" s="1" t="s">
        <v>13</v>
      </c>
      <c r="J25" s="2">
        <v>10447</v>
      </c>
      <c r="K25" s="2">
        <v>486</v>
      </c>
      <c r="M25" s="1" t="s">
        <v>565</v>
      </c>
      <c r="N25" s="45" t="s">
        <v>869</v>
      </c>
      <c r="O25" s="83">
        <v>17</v>
      </c>
      <c r="P25" s="29"/>
      <c r="Q25" s="83">
        <v>17</v>
      </c>
      <c r="R25" s="1" t="s">
        <v>565</v>
      </c>
      <c r="S25" s="45" t="s">
        <v>869</v>
      </c>
    </row>
    <row r="26" spans="3:19" x14ac:dyDescent="0.25">
      <c r="C26" s="1" t="s">
        <v>30</v>
      </c>
      <c r="D26" s="2">
        <v>3192</v>
      </c>
      <c r="E26" s="2">
        <v>171</v>
      </c>
      <c r="F26" s="3">
        <v>31</v>
      </c>
      <c r="H26" s="3">
        <v>18</v>
      </c>
      <c r="I26" s="1" t="s">
        <v>22</v>
      </c>
      <c r="J26" s="2">
        <v>9630</v>
      </c>
      <c r="K26" s="2">
        <v>324</v>
      </c>
      <c r="M26" s="1" t="s">
        <v>82</v>
      </c>
      <c r="N26" s="45" t="s">
        <v>859</v>
      </c>
      <c r="O26" s="83">
        <v>7</v>
      </c>
      <c r="P26" s="29"/>
      <c r="Q26" s="83">
        <v>18</v>
      </c>
      <c r="R26" s="1" t="s">
        <v>100</v>
      </c>
      <c r="S26" s="45" t="s">
        <v>870</v>
      </c>
    </row>
    <row r="27" spans="3:19" x14ac:dyDescent="0.25">
      <c r="C27" s="1" t="s">
        <v>8</v>
      </c>
      <c r="D27" s="2">
        <v>24854</v>
      </c>
      <c r="E27" s="2">
        <v>1405</v>
      </c>
      <c r="F27" s="3">
        <v>9</v>
      </c>
      <c r="H27" s="3">
        <v>19</v>
      </c>
      <c r="I27" s="1" t="s">
        <v>14</v>
      </c>
      <c r="J27" s="2">
        <v>7394</v>
      </c>
      <c r="K27" s="2">
        <v>157</v>
      </c>
      <c r="M27" s="1" t="s">
        <v>574</v>
      </c>
      <c r="N27" s="45" t="s">
        <v>959</v>
      </c>
      <c r="O27" s="83">
        <v>111</v>
      </c>
      <c r="P27" s="29"/>
      <c r="Q27" s="83">
        <v>19</v>
      </c>
      <c r="R27" s="1" t="s">
        <v>183</v>
      </c>
      <c r="S27" s="45" t="s">
        <v>871</v>
      </c>
    </row>
    <row r="28" spans="3:19" x14ac:dyDescent="0.25">
      <c r="C28" s="1" t="s">
        <v>41</v>
      </c>
      <c r="D28" s="2">
        <v>888</v>
      </c>
      <c r="E28" s="2">
        <v>36</v>
      </c>
      <c r="F28" s="3">
        <v>45</v>
      </c>
      <c r="H28" s="3">
        <v>20</v>
      </c>
      <c r="I28" s="1" t="s">
        <v>18</v>
      </c>
      <c r="J28" s="2">
        <v>7113</v>
      </c>
      <c r="K28" s="2">
        <v>241</v>
      </c>
      <c r="M28" s="1" t="s">
        <v>128</v>
      </c>
      <c r="N28" s="45" t="s">
        <v>1027</v>
      </c>
      <c r="O28" s="83">
        <v>183</v>
      </c>
      <c r="P28" s="29"/>
      <c r="Q28" s="83">
        <v>20</v>
      </c>
      <c r="R28" s="1" t="s">
        <v>113</v>
      </c>
      <c r="S28" s="45" t="s">
        <v>872</v>
      </c>
    </row>
    <row r="29" spans="3:19" x14ac:dyDescent="0.25">
      <c r="C29" s="1" t="s">
        <v>17</v>
      </c>
      <c r="D29" s="2">
        <v>14193</v>
      </c>
      <c r="E29" s="2">
        <v>652</v>
      </c>
      <c r="F29" s="3">
        <v>13</v>
      </c>
      <c r="H29" s="3">
        <v>21</v>
      </c>
      <c r="I29" s="1" t="s">
        <v>20</v>
      </c>
      <c r="J29" s="2">
        <v>5941</v>
      </c>
      <c r="K29" s="2">
        <v>220</v>
      </c>
      <c r="M29" s="1" t="s">
        <v>140</v>
      </c>
      <c r="N29" s="45" t="s">
        <v>1032</v>
      </c>
      <c r="O29" s="83">
        <v>188</v>
      </c>
      <c r="P29" s="29"/>
      <c r="Q29" s="83">
        <v>21</v>
      </c>
      <c r="R29" s="1" t="s">
        <v>61</v>
      </c>
      <c r="S29" s="45" t="s">
        <v>873</v>
      </c>
    </row>
    <row r="30" spans="3:19" x14ac:dyDescent="0.25">
      <c r="C30" s="1" t="s">
        <v>5</v>
      </c>
      <c r="D30" s="2">
        <v>41199</v>
      </c>
      <c r="E30" s="2">
        <v>1961</v>
      </c>
      <c r="F30" s="3">
        <v>3</v>
      </c>
      <c r="H30" s="3">
        <v>22</v>
      </c>
      <c r="I30" s="1" t="s">
        <v>36</v>
      </c>
      <c r="J30" s="2">
        <v>5500</v>
      </c>
      <c r="K30" s="2">
        <v>171</v>
      </c>
      <c r="M30" s="1" t="s">
        <v>143</v>
      </c>
      <c r="N30" s="45" t="s">
        <v>1006</v>
      </c>
      <c r="O30" s="83">
        <v>160</v>
      </c>
      <c r="P30" s="29"/>
      <c r="Q30" s="83">
        <v>22</v>
      </c>
      <c r="R30" s="1" t="s">
        <v>62</v>
      </c>
      <c r="S30" s="45" t="s">
        <v>874</v>
      </c>
    </row>
    <row r="31" spans="3:19" x14ac:dyDescent="0.25">
      <c r="C31" s="1" t="s">
        <v>3</v>
      </c>
      <c r="D31" s="2">
        <v>32967</v>
      </c>
      <c r="E31" s="2">
        <v>2700</v>
      </c>
      <c r="F31" s="3">
        <v>7</v>
      </c>
      <c r="H31" s="3">
        <v>23</v>
      </c>
      <c r="I31" s="1" t="s">
        <v>25</v>
      </c>
      <c r="J31" s="2">
        <v>5327</v>
      </c>
      <c r="K31" s="2">
        <v>186</v>
      </c>
      <c r="M31" s="1" t="s">
        <v>528</v>
      </c>
      <c r="N31" s="45" t="s">
        <v>598</v>
      </c>
      <c r="O31" s="83">
        <v>63</v>
      </c>
      <c r="P31" s="29"/>
      <c r="Q31" s="83">
        <v>23</v>
      </c>
      <c r="R31" s="1" t="s">
        <v>132</v>
      </c>
      <c r="S31" s="45" t="s">
        <v>875</v>
      </c>
    </row>
    <row r="32" spans="3:19" x14ac:dyDescent="0.25">
      <c r="C32" s="1" t="s">
        <v>29</v>
      </c>
      <c r="D32" s="2">
        <v>2567</v>
      </c>
      <c r="E32" s="2">
        <v>160</v>
      </c>
      <c r="F32" s="3">
        <v>35</v>
      </c>
      <c r="H32" s="3">
        <v>24</v>
      </c>
      <c r="I32" s="1" t="s">
        <v>21</v>
      </c>
      <c r="J32" s="2">
        <v>5251</v>
      </c>
      <c r="K32" s="2">
        <v>208</v>
      </c>
      <c r="M32" s="1" t="s">
        <v>546</v>
      </c>
      <c r="N32" s="45" t="s">
        <v>1030</v>
      </c>
      <c r="O32" s="83">
        <v>186</v>
      </c>
      <c r="P32" s="29"/>
      <c r="Q32" s="83">
        <v>24</v>
      </c>
      <c r="R32" s="1" t="s">
        <v>118</v>
      </c>
      <c r="S32" s="45" t="s">
        <v>876</v>
      </c>
    </row>
    <row r="33" spans="3:19" x14ac:dyDescent="0.25">
      <c r="C33" s="1" t="s">
        <v>26</v>
      </c>
      <c r="D33" s="2">
        <v>4716</v>
      </c>
      <c r="E33" s="2">
        <v>183</v>
      </c>
      <c r="F33" s="3">
        <v>25</v>
      </c>
      <c r="H33" s="3">
        <v>25</v>
      </c>
      <c r="I33" s="1" t="s">
        <v>26</v>
      </c>
      <c r="J33" s="2">
        <v>4716</v>
      </c>
      <c r="K33" s="2">
        <v>183</v>
      </c>
      <c r="M33" s="1" t="s">
        <v>597</v>
      </c>
      <c r="N33" s="45" t="s">
        <v>1034</v>
      </c>
      <c r="O33" s="83">
        <v>191</v>
      </c>
      <c r="P33" s="29"/>
      <c r="Q33" s="83">
        <v>25</v>
      </c>
      <c r="R33" s="1" t="s">
        <v>79</v>
      </c>
      <c r="S33" s="45" t="s">
        <v>877</v>
      </c>
    </row>
    <row r="34" spans="3:19" x14ac:dyDescent="0.25">
      <c r="C34" s="1" t="s">
        <v>20</v>
      </c>
      <c r="D34" s="2">
        <v>5941</v>
      </c>
      <c r="E34" s="2">
        <v>220</v>
      </c>
      <c r="F34" s="3">
        <v>21</v>
      </c>
      <c r="H34" s="3">
        <v>26</v>
      </c>
      <c r="I34" s="1" t="s">
        <v>19</v>
      </c>
      <c r="J34" s="2">
        <v>4620</v>
      </c>
      <c r="K34" s="2">
        <v>242</v>
      </c>
      <c r="M34" s="1" t="s">
        <v>522</v>
      </c>
      <c r="N34" s="45" t="s">
        <v>951</v>
      </c>
      <c r="O34" s="83">
        <v>103</v>
      </c>
      <c r="P34" s="29"/>
      <c r="Q34" s="83">
        <v>26</v>
      </c>
      <c r="R34" s="1" t="s">
        <v>94</v>
      </c>
      <c r="S34" s="45" t="s">
        <v>878</v>
      </c>
    </row>
    <row r="35" spans="3:19" x14ac:dyDescent="0.25">
      <c r="C35" s="1" t="s">
        <v>44</v>
      </c>
      <c r="D35" s="2">
        <v>437</v>
      </c>
      <c r="E35" s="2">
        <v>12</v>
      </c>
      <c r="F35" s="3">
        <v>50</v>
      </c>
      <c r="H35" s="3">
        <v>27</v>
      </c>
      <c r="I35" s="1" t="s">
        <v>24</v>
      </c>
      <c r="J35" s="2">
        <v>4608</v>
      </c>
      <c r="K35" s="2">
        <v>135</v>
      </c>
      <c r="M35" s="1" t="s">
        <v>88</v>
      </c>
      <c r="N35" s="45" t="s">
        <v>860</v>
      </c>
      <c r="O35" s="83">
        <v>8</v>
      </c>
      <c r="P35" s="29"/>
      <c r="Q35" s="83">
        <v>27</v>
      </c>
      <c r="R35" s="1" t="s">
        <v>64</v>
      </c>
      <c r="S35" s="45" t="s">
        <v>879</v>
      </c>
    </row>
    <row r="36" spans="3:19" x14ac:dyDescent="0.25">
      <c r="C36" s="1" t="s">
        <v>45</v>
      </c>
      <c r="D36" s="2">
        <v>1713</v>
      </c>
      <c r="E36" s="2">
        <v>33</v>
      </c>
      <c r="F36" s="3">
        <v>42</v>
      </c>
      <c r="H36" s="3">
        <v>28</v>
      </c>
      <c r="I36" s="1" t="s">
        <v>23</v>
      </c>
      <c r="J36" s="2">
        <v>3937</v>
      </c>
      <c r="K36" s="2">
        <v>163</v>
      </c>
      <c r="M36" s="1" t="s">
        <v>134</v>
      </c>
      <c r="N36" s="45" t="s">
        <v>922</v>
      </c>
      <c r="O36" s="83">
        <v>74</v>
      </c>
      <c r="P36" s="29"/>
      <c r="Q36" s="83">
        <v>28</v>
      </c>
      <c r="R36" s="1" t="s">
        <v>60</v>
      </c>
      <c r="S36" s="45" t="s">
        <v>880</v>
      </c>
    </row>
    <row r="37" spans="3:19" x14ac:dyDescent="0.25">
      <c r="C37" s="1" t="s">
        <v>23</v>
      </c>
      <c r="D37" s="2">
        <v>3937</v>
      </c>
      <c r="E37" s="2">
        <v>163</v>
      </c>
      <c r="F37" s="3">
        <v>28</v>
      </c>
      <c r="H37" s="3">
        <v>29</v>
      </c>
      <c r="I37" s="1" t="s">
        <v>34</v>
      </c>
      <c r="J37" s="2">
        <v>3641</v>
      </c>
      <c r="K37" s="2">
        <v>83</v>
      </c>
      <c r="M37" s="1" t="s">
        <v>505</v>
      </c>
      <c r="N37" s="45" t="s">
        <v>969</v>
      </c>
      <c r="O37" s="83">
        <v>122</v>
      </c>
      <c r="P37" s="29"/>
      <c r="Q37" s="83">
        <v>29</v>
      </c>
      <c r="R37" s="1" t="s">
        <v>110</v>
      </c>
      <c r="S37" s="45" t="s">
        <v>881</v>
      </c>
    </row>
    <row r="38" spans="3:19" x14ac:dyDescent="0.25">
      <c r="C38" s="1" t="s">
        <v>38</v>
      </c>
      <c r="D38" s="2">
        <v>1491</v>
      </c>
      <c r="E38" s="2">
        <v>42</v>
      </c>
      <c r="F38" s="3">
        <v>43</v>
      </c>
      <c r="H38" s="3">
        <v>30</v>
      </c>
      <c r="I38" s="1" t="s">
        <v>27</v>
      </c>
      <c r="J38" s="2">
        <v>3296</v>
      </c>
      <c r="K38" s="2">
        <v>32</v>
      </c>
      <c r="M38" s="1" t="s">
        <v>516</v>
      </c>
      <c r="N38" s="45" t="s">
        <v>940</v>
      </c>
      <c r="O38" s="83">
        <v>92</v>
      </c>
      <c r="P38" s="29"/>
      <c r="Q38" s="83">
        <v>30</v>
      </c>
      <c r="R38" s="1" t="s">
        <v>151</v>
      </c>
      <c r="S38" s="45" t="s">
        <v>882</v>
      </c>
    </row>
    <row r="39" spans="3:19" x14ac:dyDescent="0.25">
      <c r="C39" s="1" t="s">
        <v>1</v>
      </c>
      <c r="D39" s="2">
        <v>92387</v>
      </c>
      <c r="E39" s="2">
        <v>4753</v>
      </c>
      <c r="F39" s="3">
        <v>2</v>
      </c>
      <c r="H39" s="3">
        <v>31</v>
      </c>
      <c r="I39" s="1" t="s">
        <v>30</v>
      </c>
      <c r="J39" s="2">
        <v>3192</v>
      </c>
      <c r="K39" s="2">
        <v>171</v>
      </c>
      <c r="M39" s="1" t="s">
        <v>146</v>
      </c>
      <c r="N39" s="45" t="s">
        <v>936</v>
      </c>
      <c r="O39" s="83">
        <v>88</v>
      </c>
      <c r="P39" s="29"/>
      <c r="Q39" s="83">
        <v>31</v>
      </c>
      <c r="R39" s="1" t="s">
        <v>566</v>
      </c>
      <c r="S39" s="45" t="s">
        <v>883</v>
      </c>
    </row>
    <row r="40" spans="3:19" x14ac:dyDescent="0.25">
      <c r="C40" s="1" t="s">
        <v>40</v>
      </c>
      <c r="D40" s="2">
        <v>2072</v>
      </c>
      <c r="E40" s="2">
        <v>65</v>
      </c>
      <c r="F40" s="3">
        <v>38</v>
      </c>
      <c r="H40" s="3">
        <v>32</v>
      </c>
      <c r="I40" s="1" t="s">
        <v>35</v>
      </c>
      <c r="J40" s="2">
        <v>3098</v>
      </c>
      <c r="K40" s="2">
        <v>112</v>
      </c>
      <c r="M40" s="1" t="s">
        <v>63</v>
      </c>
      <c r="N40" s="45" t="s">
        <v>854</v>
      </c>
      <c r="O40" s="83">
        <v>2</v>
      </c>
      <c r="P40" s="29"/>
      <c r="Q40" s="83">
        <v>32</v>
      </c>
      <c r="R40" s="1" t="s">
        <v>525</v>
      </c>
      <c r="S40" s="45" t="s">
        <v>884</v>
      </c>
    </row>
    <row r="41" spans="3:19" x14ac:dyDescent="0.25">
      <c r="C41" s="1" t="s">
        <v>0</v>
      </c>
      <c r="D41" s="2">
        <v>256555</v>
      </c>
      <c r="E41" s="2">
        <v>19693</v>
      </c>
      <c r="F41" s="3">
        <v>1</v>
      </c>
      <c r="H41" s="3">
        <v>33</v>
      </c>
      <c r="I41" s="1" t="s">
        <v>39</v>
      </c>
      <c r="J41" s="2">
        <v>2931</v>
      </c>
      <c r="K41" s="2">
        <v>82</v>
      </c>
      <c r="M41" s="1" t="s">
        <v>103</v>
      </c>
      <c r="N41" s="45" t="s">
        <v>925</v>
      </c>
      <c r="O41" s="83">
        <v>77</v>
      </c>
      <c r="P41" s="29"/>
      <c r="Q41" s="83">
        <v>33</v>
      </c>
      <c r="R41" s="1" t="s">
        <v>147</v>
      </c>
      <c r="S41" s="45" t="s">
        <v>885</v>
      </c>
    </row>
    <row r="42" spans="3:19" x14ac:dyDescent="0.25">
      <c r="C42" s="1" t="s">
        <v>18</v>
      </c>
      <c r="D42" s="2">
        <v>7113</v>
      </c>
      <c r="E42" s="2">
        <v>241</v>
      </c>
      <c r="F42" s="3">
        <v>20</v>
      </c>
      <c r="H42" s="3">
        <v>34</v>
      </c>
      <c r="I42" s="1" t="s">
        <v>31</v>
      </c>
      <c r="J42" s="2">
        <v>2807</v>
      </c>
      <c r="K42" s="2">
        <v>164</v>
      </c>
      <c r="M42" s="1" t="s">
        <v>569</v>
      </c>
      <c r="N42" s="45" t="s">
        <v>1019</v>
      </c>
      <c r="O42" s="83">
        <v>174</v>
      </c>
      <c r="P42" s="29"/>
      <c r="Q42" s="83">
        <v>34</v>
      </c>
      <c r="R42" s="1" t="s">
        <v>111</v>
      </c>
      <c r="S42" s="45" t="s">
        <v>886</v>
      </c>
    </row>
    <row r="43" spans="3:19" x14ac:dyDescent="0.25">
      <c r="C43" s="1" t="s">
        <v>48</v>
      </c>
      <c r="D43" s="2">
        <v>644</v>
      </c>
      <c r="E43" s="2">
        <v>13</v>
      </c>
      <c r="F43" s="3">
        <v>47</v>
      </c>
      <c r="H43" s="3">
        <v>35</v>
      </c>
      <c r="I43" s="1" t="s">
        <v>29</v>
      </c>
      <c r="J43" s="2">
        <v>2567</v>
      </c>
      <c r="K43" s="2">
        <v>160</v>
      </c>
      <c r="M43" s="1" t="s">
        <v>96</v>
      </c>
      <c r="N43" s="45" t="s">
        <v>858</v>
      </c>
      <c r="O43" s="83">
        <v>6</v>
      </c>
      <c r="P43" s="29"/>
      <c r="Q43" s="83">
        <v>35</v>
      </c>
      <c r="R43" s="1" t="s">
        <v>126</v>
      </c>
      <c r="S43" s="45" t="s">
        <v>886</v>
      </c>
    </row>
    <row r="44" spans="3:19" x14ac:dyDescent="0.25">
      <c r="C44" s="1" t="s">
        <v>15</v>
      </c>
      <c r="D44" s="2">
        <v>13725</v>
      </c>
      <c r="E44" s="2">
        <v>557</v>
      </c>
      <c r="F44" s="3">
        <v>14</v>
      </c>
      <c r="H44" s="3">
        <v>36</v>
      </c>
      <c r="I44" s="1" t="s">
        <v>33</v>
      </c>
      <c r="J44" s="2">
        <v>2262</v>
      </c>
      <c r="K44" s="2">
        <v>43</v>
      </c>
      <c r="M44" s="1" t="s">
        <v>571</v>
      </c>
      <c r="N44" s="45" t="s">
        <v>961</v>
      </c>
      <c r="O44" s="83">
        <v>113</v>
      </c>
      <c r="P44" s="29"/>
      <c r="Q44" s="83">
        <v>36</v>
      </c>
      <c r="R44" s="1" t="s">
        <v>169</v>
      </c>
      <c r="S44" s="45" t="s">
        <v>887</v>
      </c>
    </row>
    <row r="45" spans="3:19" x14ac:dyDescent="0.25">
      <c r="C45" s="1" t="s">
        <v>31</v>
      </c>
      <c r="D45" s="2">
        <v>2807</v>
      </c>
      <c r="E45" s="2">
        <v>164</v>
      </c>
      <c r="F45" s="3">
        <v>34</v>
      </c>
      <c r="H45" s="3">
        <v>37</v>
      </c>
      <c r="I45" s="1" t="s">
        <v>37</v>
      </c>
      <c r="J45" s="2">
        <v>2210</v>
      </c>
      <c r="K45" s="2">
        <v>109</v>
      </c>
      <c r="M45" s="1" t="s">
        <v>101</v>
      </c>
      <c r="N45" s="45" t="s">
        <v>888</v>
      </c>
      <c r="O45" s="83">
        <v>37</v>
      </c>
      <c r="P45" s="29"/>
      <c r="Q45" s="83">
        <v>37</v>
      </c>
      <c r="R45" s="1" t="s">
        <v>101</v>
      </c>
      <c r="S45" s="45" t="s">
        <v>888</v>
      </c>
    </row>
    <row r="46" spans="3:19" x14ac:dyDescent="0.25">
      <c r="C46" s="1" t="s">
        <v>28</v>
      </c>
      <c r="D46" s="2">
        <v>2002</v>
      </c>
      <c r="E46" s="2">
        <v>78</v>
      </c>
      <c r="F46" s="3">
        <v>39</v>
      </c>
      <c r="H46" s="3">
        <v>38</v>
      </c>
      <c r="I46" s="1" t="s">
        <v>40</v>
      </c>
      <c r="J46" s="2">
        <v>2072</v>
      </c>
      <c r="K46" s="2">
        <v>65</v>
      </c>
      <c r="M46" s="1" t="s">
        <v>120</v>
      </c>
      <c r="N46" s="45" t="s">
        <v>926</v>
      </c>
      <c r="O46" s="83">
        <v>78</v>
      </c>
      <c r="P46" s="29"/>
      <c r="Q46" s="83">
        <v>38</v>
      </c>
      <c r="R46" s="1" t="s">
        <v>123</v>
      </c>
      <c r="S46" s="45" t="s">
        <v>889</v>
      </c>
    </row>
    <row r="47" spans="3:19" x14ac:dyDescent="0.25">
      <c r="C47" s="1" t="s">
        <v>9</v>
      </c>
      <c r="D47" s="2">
        <v>35293</v>
      </c>
      <c r="E47" s="2">
        <v>1614</v>
      </c>
      <c r="F47" s="3">
        <v>5</v>
      </c>
      <c r="H47" s="3">
        <v>39</v>
      </c>
      <c r="I47" s="1" t="s">
        <v>28</v>
      </c>
      <c r="J47" s="2">
        <v>2002</v>
      </c>
      <c r="K47" s="2">
        <v>78</v>
      </c>
      <c r="M47" s="1" t="s">
        <v>124</v>
      </c>
      <c r="N47" s="45" t="s">
        <v>977</v>
      </c>
      <c r="O47" s="83">
        <v>130</v>
      </c>
      <c r="P47" s="29"/>
      <c r="Q47" s="83">
        <v>39</v>
      </c>
      <c r="R47" s="1" t="s">
        <v>78</v>
      </c>
      <c r="S47" s="45" t="s">
        <v>890</v>
      </c>
    </row>
    <row r="48" spans="3:19" x14ac:dyDescent="0.25">
      <c r="C48" s="1" t="s">
        <v>36</v>
      </c>
      <c r="D48" s="2">
        <v>5500</v>
      </c>
      <c r="E48" s="2">
        <v>171</v>
      </c>
      <c r="F48" s="3">
        <v>22</v>
      </c>
      <c r="H48" s="3">
        <v>40</v>
      </c>
      <c r="I48" s="1" t="s">
        <v>32</v>
      </c>
      <c r="J48" s="2">
        <v>1766</v>
      </c>
      <c r="K48" s="2">
        <v>51</v>
      </c>
      <c r="M48" s="1" t="s">
        <v>512</v>
      </c>
      <c r="N48" s="45" t="s">
        <v>603</v>
      </c>
      <c r="O48" s="83">
        <v>121</v>
      </c>
      <c r="P48" s="29"/>
      <c r="Q48" s="83">
        <v>40</v>
      </c>
      <c r="R48" s="1" t="s">
        <v>107</v>
      </c>
      <c r="S48" s="45" t="s">
        <v>891</v>
      </c>
    </row>
    <row r="49" spans="3:19" x14ac:dyDescent="0.25">
      <c r="C49" s="1" t="s">
        <v>24</v>
      </c>
      <c r="D49" s="2">
        <v>4608</v>
      </c>
      <c r="E49" s="2">
        <v>135</v>
      </c>
      <c r="F49" s="3">
        <v>27</v>
      </c>
      <c r="H49" s="3">
        <v>41</v>
      </c>
      <c r="I49" s="1" t="s">
        <v>50</v>
      </c>
      <c r="J49" s="2">
        <v>1755</v>
      </c>
      <c r="K49" s="2">
        <v>8</v>
      </c>
      <c r="M49" s="1" t="s">
        <v>102</v>
      </c>
      <c r="N49" s="45" t="s">
        <v>934</v>
      </c>
      <c r="O49" s="83">
        <v>86</v>
      </c>
      <c r="P49" s="29"/>
      <c r="Q49" s="83">
        <v>41</v>
      </c>
      <c r="R49" s="1" t="s">
        <v>137</v>
      </c>
      <c r="S49" s="45" t="s">
        <v>892</v>
      </c>
    </row>
    <row r="50" spans="3:19" x14ac:dyDescent="0.25">
      <c r="C50" s="1" t="s">
        <v>50</v>
      </c>
      <c r="D50" s="2">
        <v>1755</v>
      </c>
      <c r="E50" s="2">
        <v>8</v>
      </c>
      <c r="F50" s="3">
        <v>41</v>
      </c>
      <c r="H50" s="3">
        <v>42</v>
      </c>
      <c r="I50" s="1" t="s">
        <v>45</v>
      </c>
      <c r="J50" s="2">
        <v>1713</v>
      </c>
      <c r="K50" s="2">
        <v>33</v>
      </c>
      <c r="M50" s="1" t="s">
        <v>105</v>
      </c>
      <c r="N50" s="45" t="s">
        <v>953</v>
      </c>
      <c r="O50" s="83">
        <v>105</v>
      </c>
      <c r="P50" s="29"/>
      <c r="Q50" s="83">
        <v>42</v>
      </c>
      <c r="R50" s="1" t="s">
        <v>97</v>
      </c>
      <c r="S50" s="45" t="s">
        <v>893</v>
      </c>
    </row>
    <row r="51" spans="3:19" x14ac:dyDescent="0.25">
      <c r="C51" s="1" t="s">
        <v>14</v>
      </c>
      <c r="D51" s="2">
        <v>7394</v>
      </c>
      <c r="E51" s="2">
        <v>157</v>
      </c>
      <c r="F51" s="3">
        <v>19</v>
      </c>
      <c r="H51" s="3">
        <v>43</v>
      </c>
      <c r="I51" s="1" t="s">
        <v>38</v>
      </c>
      <c r="J51" s="2">
        <v>1491</v>
      </c>
      <c r="K51" s="2">
        <v>42</v>
      </c>
      <c r="M51" s="1" t="s">
        <v>224</v>
      </c>
      <c r="N51" s="45" t="s">
        <v>915</v>
      </c>
      <c r="O51" s="83">
        <v>66</v>
      </c>
      <c r="P51" s="29"/>
      <c r="Q51" s="83">
        <v>43</v>
      </c>
      <c r="R51" s="1" t="s">
        <v>263</v>
      </c>
      <c r="S51" s="45" t="s">
        <v>894</v>
      </c>
    </row>
    <row r="52" spans="3:19" x14ac:dyDescent="0.25">
      <c r="C52" s="1" t="s">
        <v>11</v>
      </c>
      <c r="D52" s="2">
        <v>20596</v>
      </c>
      <c r="E52" s="2">
        <v>528</v>
      </c>
      <c r="F52" s="3">
        <v>10</v>
      </c>
      <c r="H52" s="3">
        <v>44</v>
      </c>
      <c r="I52" s="1" t="s">
        <v>46</v>
      </c>
      <c r="J52" s="2">
        <v>929</v>
      </c>
      <c r="K52" s="2">
        <v>26</v>
      </c>
      <c r="M52" s="1" t="s">
        <v>121</v>
      </c>
      <c r="N52" s="45" t="s">
        <v>905</v>
      </c>
      <c r="O52" s="83">
        <v>54</v>
      </c>
      <c r="P52" s="29"/>
      <c r="Q52" s="83">
        <v>44</v>
      </c>
      <c r="R52" s="1" t="s">
        <v>139</v>
      </c>
      <c r="S52" s="45" t="s">
        <v>895</v>
      </c>
    </row>
    <row r="53" spans="3:19" x14ac:dyDescent="0.25">
      <c r="C53" s="1" t="s">
        <v>27</v>
      </c>
      <c r="D53" s="2">
        <v>3296</v>
      </c>
      <c r="E53" s="2">
        <v>32</v>
      </c>
      <c r="F53" s="3">
        <v>30</v>
      </c>
      <c r="H53" s="3">
        <v>45</v>
      </c>
      <c r="I53" s="1" t="s">
        <v>41</v>
      </c>
      <c r="J53" s="2">
        <v>888</v>
      </c>
      <c r="K53" s="2">
        <v>36</v>
      </c>
      <c r="M53" s="1" t="s">
        <v>147</v>
      </c>
      <c r="N53" s="45" t="s">
        <v>885</v>
      </c>
      <c r="O53" s="83">
        <v>33</v>
      </c>
      <c r="P53" s="29"/>
      <c r="Q53" s="83">
        <v>45</v>
      </c>
      <c r="R53" s="1" t="s">
        <v>185</v>
      </c>
      <c r="S53" s="45" t="s">
        <v>896</v>
      </c>
    </row>
    <row r="54" spans="3:19" x14ac:dyDescent="0.25">
      <c r="C54" s="1" t="s">
        <v>42</v>
      </c>
      <c r="D54" s="2">
        <v>818</v>
      </c>
      <c r="E54" s="2">
        <v>40</v>
      </c>
      <c r="F54" s="3">
        <v>46</v>
      </c>
      <c r="H54" s="3">
        <v>46</v>
      </c>
      <c r="I54" s="1" t="s">
        <v>42</v>
      </c>
      <c r="J54" s="2">
        <v>818</v>
      </c>
      <c r="K54" s="2">
        <v>40</v>
      </c>
      <c r="M54" s="1" t="s">
        <v>142</v>
      </c>
      <c r="N54" s="45" t="s">
        <v>960</v>
      </c>
      <c r="O54" s="83">
        <v>112</v>
      </c>
      <c r="P54" s="29"/>
      <c r="Q54" s="83">
        <v>46</v>
      </c>
      <c r="R54" s="1" t="s">
        <v>77</v>
      </c>
      <c r="S54" s="45" t="s">
        <v>897</v>
      </c>
    </row>
    <row r="55" spans="3:19" x14ac:dyDescent="0.25">
      <c r="C55" s="1" t="s">
        <v>22</v>
      </c>
      <c r="D55" s="2">
        <v>9630</v>
      </c>
      <c r="E55" s="2">
        <v>324</v>
      </c>
      <c r="F55" s="3">
        <v>18</v>
      </c>
      <c r="H55" s="3">
        <v>47</v>
      </c>
      <c r="I55" s="1" t="s">
        <v>48</v>
      </c>
      <c r="J55" s="2">
        <v>644</v>
      </c>
      <c r="K55" s="2">
        <v>13</v>
      </c>
      <c r="M55" s="1" t="s">
        <v>588</v>
      </c>
      <c r="N55" s="45" t="s">
        <v>1016</v>
      </c>
      <c r="O55" s="83">
        <v>171</v>
      </c>
      <c r="P55" s="29"/>
      <c r="Q55" s="83">
        <v>47</v>
      </c>
      <c r="R55" s="1" t="s">
        <v>152</v>
      </c>
      <c r="S55" s="45" t="s">
        <v>898</v>
      </c>
    </row>
    <row r="56" spans="3:19" x14ac:dyDescent="0.25">
      <c r="C56" s="1" t="s">
        <v>7</v>
      </c>
      <c r="D56" s="2">
        <v>12282</v>
      </c>
      <c r="E56" s="2">
        <v>682</v>
      </c>
      <c r="F56" s="3">
        <v>15</v>
      </c>
      <c r="H56" s="3">
        <v>48</v>
      </c>
      <c r="I56" s="1" t="s">
        <v>43</v>
      </c>
      <c r="J56" s="2">
        <v>586</v>
      </c>
      <c r="K56" s="2">
        <v>12</v>
      </c>
      <c r="M56" s="1" t="s">
        <v>183</v>
      </c>
      <c r="N56" s="45" t="s">
        <v>871</v>
      </c>
      <c r="O56" s="83">
        <v>19</v>
      </c>
      <c r="P56" s="29"/>
      <c r="Q56" s="83">
        <v>48</v>
      </c>
      <c r="R56" s="1" t="s">
        <v>68</v>
      </c>
      <c r="S56" s="45" t="s">
        <v>899</v>
      </c>
    </row>
    <row r="57" spans="3:19" x14ac:dyDescent="0.25">
      <c r="C57" s="1" t="s">
        <v>46</v>
      </c>
      <c r="D57" s="2">
        <v>929</v>
      </c>
      <c r="E57" s="2">
        <v>26</v>
      </c>
      <c r="F57" s="3">
        <v>44</v>
      </c>
      <c r="H57" s="3">
        <v>49</v>
      </c>
      <c r="I57" s="1" t="s">
        <v>49</v>
      </c>
      <c r="J57" s="2">
        <v>441</v>
      </c>
      <c r="K57" s="2">
        <v>6</v>
      </c>
      <c r="M57" s="1" t="s">
        <v>589</v>
      </c>
      <c r="N57" s="45" t="s">
        <v>1029</v>
      </c>
      <c r="O57" s="83">
        <v>185</v>
      </c>
      <c r="P57" s="29"/>
      <c r="Q57" s="83">
        <v>49</v>
      </c>
      <c r="R57" s="1" t="s">
        <v>86</v>
      </c>
      <c r="S57" s="45" t="s">
        <v>900</v>
      </c>
    </row>
    <row r="58" spans="3:19" x14ac:dyDescent="0.25">
      <c r="C58" s="1" t="s">
        <v>19</v>
      </c>
      <c r="D58" s="2">
        <v>4620</v>
      </c>
      <c r="E58" s="2">
        <v>242</v>
      </c>
      <c r="F58" s="3">
        <v>26</v>
      </c>
      <c r="H58" s="3">
        <v>50</v>
      </c>
      <c r="I58" s="1" t="s">
        <v>44</v>
      </c>
      <c r="J58" s="2">
        <v>437</v>
      </c>
      <c r="K58" s="2">
        <v>12</v>
      </c>
      <c r="M58" s="1" t="s">
        <v>99</v>
      </c>
      <c r="N58" s="45" t="s">
        <v>985</v>
      </c>
      <c r="O58" s="83">
        <v>138</v>
      </c>
      <c r="P58" s="29"/>
      <c r="Q58" s="83">
        <v>50</v>
      </c>
      <c r="R58" s="1" t="s">
        <v>74</v>
      </c>
      <c r="S58" s="45" t="s">
        <v>901</v>
      </c>
    </row>
    <row r="59" spans="3:19" x14ac:dyDescent="0.25">
      <c r="C59" s="1" t="s">
        <v>49</v>
      </c>
      <c r="D59" s="2">
        <v>441</v>
      </c>
      <c r="E59" s="2">
        <v>6</v>
      </c>
      <c r="F59" s="3">
        <v>49</v>
      </c>
      <c r="H59" s="3">
        <v>51</v>
      </c>
      <c r="I59" s="1" t="s">
        <v>47</v>
      </c>
      <c r="J59" s="2">
        <v>329</v>
      </c>
      <c r="K59" s="2">
        <v>9</v>
      </c>
      <c r="M59" s="1" t="s">
        <v>536</v>
      </c>
      <c r="N59" s="45" t="s">
        <v>981</v>
      </c>
      <c r="O59" s="83">
        <v>134</v>
      </c>
      <c r="P59" s="29"/>
      <c r="Q59" s="83">
        <v>51</v>
      </c>
      <c r="R59" s="1" t="s">
        <v>145</v>
      </c>
      <c r="S59" s="45" t="s">
        <v>902</v>
      </c>
    </row>
    <row r="60" spans="3:19" x14ac:dyDescent="0.25">
      <c r="H60" s="3">
        <v>52</v>
      </c>
      <c r="I60" s="1" t="s">
        <v>51</v>
      </c>
      <c r="J60" s="2">
        <v>136</v>
      </c>
      <c r="K60" s="2">
        <v>5</v>
      </c>
      <c r="M60" s="1" t="s">
        <v>91</v>
      </c>
      <c r="N60" s="45" t="s">
        <v>911</v>
      </c>
      <c r="O60" s="83">
        <v>60</v>
      </c>
      <c r="P60" s="29"/>
      <c r="Q60" s="83">
        <v>52</v>
      </c>
      <c r="R60" s="1" t="s">
        <v>510</v>
      </c>
      <c r="S60" s="45" t="s">
        <v>903</v>
      </c>
    </row>
    <row r="61" spans="3:19" x14ac:dyDescent="0.25">
      <c r="C61" s="1" t="s">
        <v>175</v>
      </c>
      <c r="D61" s="2">
        <f>SUM(D9:D59)</f>
        <v>809763</v>
      </c>
      <c r="E61" s="2">
        <f>SUM(E9:E59)</f>
        <v>45176</v>
      </c>
      <c r="H61" s="3">
        <v>53</v>
      </c>
      <c r="I61" s="1" t="s">
        <v>52</v>
      </c>
      <c r="J61" s="2">
        <v>14</v>
      </c>
      <c r="K61" s="2">
        <v>2</v>
      </c>
      <c r="M61" s="1" t="s">
        <v>70</v>
      </c>
      <c r="N61" s="45" t="s">
        <v>907</v>
      </c>
      <c r="O61" s="83">
        <v>56</v>
      </c>
      <c r="P61" s="29"/>
      <c r="Q61" s="83">
        <v>53</v>
      </c>
      <c r="R61" s="1" t="s">
        <v>116</v>
      </c>
      <c r="S61" s="45" t="s">
        <v>904</v>
      </c>
    </row>
    <row r="62" spans="3:19" x14ac:dyDescent="0.25">
      <c r="H62" s="3">
        <v>54</v>
      </c>
      <c r="I62" s="1" t="s">
        <v>53</v>
      </c>
      <c r="J62" s="2">
        <v>1298</v>
      </c>
      <c r="K62" s="2">
        <v>64</v>
      </c>
      <c r="M62" s="1" t="s">
        <v>138</v>
      </c>
      <c r="N62" s="45" t="s">
        <v>913</v>
      </c>
      <c r="O62" s="83">
        <v>62</v>
      </c>
      <c r="P62" s="29"/>
      <c r="Q62" s="83">
        <v>54</v>
      </c>
      <c r="R62" s="1" t="s">
        <v>121</v>
      </c>
      <c r="S62" s="45" t="s">
        <v>905</v>
      </c>
    </row>
    <row r="63" spans="3:19" x14ac:dyDescent="0.25">
      <c r="H63" s="3">
        <v>55</v>
      </c>
      <c r="I63" s="1" t="s">
        <v>54</v>
      </c>
      <c r="J63" s="2">
        <v>53</v>
      </c>
      <c r="K63" s="2">
        <v>3</v>
      </c>
      <c r="M63" s="1" t="s">
        <v>71</v>
      </c>
      <c r="N63" s="45" t="s">
        <v>910</v>
      </c>
      <c r="O63" s="83">
        <v>59</v>
      </c>
      <c r="P63" s="29"/>
      <c r="Q63" s="83">
        <v>55</v>
      </c>
      <c r="R63" s="1" t="s">
        <v>65</v>
      </c>
      <c r="S63" s="45" t="s">
        <v>906</v>
      </c>
    </row>
    <row r="64" spans="3:19" x14ac:dyDescent="0.25">
      <c r="D64" s="11"/>
      <c r="E64" s="11"/>
      <c r="H64" s="3">
        <v>56</v>
      </c>
      <c r="I64" s="1" t="s">
        <v>172</v>
      </c>
      <c r="J64" s="2">
        <v>5575</v>
      </c>
      <c r="K64" s="2">
        <v>22</v>
      </c>
      <c r="M64" s="1" t="s">
        <v>581</v>
      </c>
      <c r="N64" s="45" t="s">
        <v>1014</v>
      </c>
      <c r="O64" s="83">
        <v>169</v>
      </c>
      <c r="P64" s="29"/>
      <c r="Q64" s="83">
        <v>56</v>
      </c>
      <c r="R64" s="1" t="s">
        <v>70</v>
      </c>
      <c r="S64" s="45" t="s">
        <v>907</v>
      </c>
    </row>
    <row r="65" spans="4:19" x14ac:dyDescent="0.25">
      <c r="H65" s="3">
        <v>57</v>
      </c>
      <c r="I65" s="1" t="s">
        <v>178</v>
      </c>
      <c r="J65" s="2">
        <v>1321</v>
      </c>
      <c r="K65" s="2">
        <v>45</v>
      </c>
      <c r="M65" s="1" t="s">
        <v>158</v>
      </c>
      <c r="N65" s="45" t="s">
        <v>948</v>
      </c>
      <c r="O65" s="83">
        <v>100</v>
      </c>
      <c r="P65" s="29"/>
      <c r="Q65" s="83">
        <v>57</v>
      </c>
      <c r="R65" s="1" t="s">
        <v>87</v>
      </c>
      <c r="S65" s="45" t="s">
        <v>908</v>
      </c>
    </row>
    <row r="66" spans="4:19" x14ac:dyDescent="0.25">
      <c r="H66" s="3">
        <v>58</v>
      </c>
      <c r="I66" s="1" t="s">
        <v>187</v>
      </c>
      <c r="J66" s="2">
        <v>863</v>
      </c>
      <c r="K66" s="2">
        <v>23</v>
      </c>
      <c r="M66" s="1" t="s">
        <v>126</v>
      </c>
      <c r="N66" s="45" t="s">
        <v>886</v>
      </c>
      <c r="O66" s="83">
        <v>35</v>
      </c>
      <c r="P66" s="29"/>
      <c r="Q66" s="83">
        <v>58</v>
      </c>
      <c r="R66" s="1" t="s">
        <v>519</v>
      </c>
      <c r="S66" s="45" t="s">
        <v>909</v>
      </c>
    </row>
    <row r="67" spans="4:19" x14ac:dyDescent="0.25">
      <c r="H67" s="3">
        <v>59</v>
      </c>
      <c r="I67" s="1" t="s">
        <v>173</v>
      </c>
      <c r="J67" s="2">
        <v>103</v>
      </c>
      <c r="K67" s="2">
        <v>3</v>
      </c>
      <c r="M67" s="1" t="s">
        <v>263</v>
      </c>
      <c r="N67" s="45" t="s">
        <v>894</v>
      </c>
      <c r="O67" s="83">
        <v>43</v>
      </c>
      <c r="P67" s="29"/>
      <c r="Q67" s="83">
        <v>59</v>
      </c>
      <c r="R67" s="1" t="s">
        <v>71</v>
      </c>
      <c r="S67" s="45" t="s">
        <v>910</v>
      </c>
    </row>
    <row r="68" spans="4:19" x14ac:dyDescent="0.25">
      <c r="H68" s="3">
        <v>60</v>
      </c>
      <c r="I68" s="1" t="s">
        <v>55</v>
      </c>
      <c r="J68" s="2">
        <v>3</v>
      </c>
      <c r="K68" s="2">
        <v>0</v>
      </c>
      <c r="M68" s="1" t="s">
        <v>97</v>
      </c>
      <c r="N68" s="45" t="s">
        <v>893</v>
      </c>
      <c r="O68" s="83">
        <v>42</v>
      </c>
      <c r="P68" s="29"/>
      <c r="Q68" s="83">
        <v>60</v>
      </c>
      <c r="R68" s="1" t="s">
        <v>91</v>
      </c>
      <c r="S68" s="45" t="s">
        <v>911</v>
      </c>
    </row>
    <row r="69" spans="4:19" x14ac:dyDescent="0.25">
      <c r="H69" s="3">
        <v>61</v>
      </c>
      <c r="I69" s="1" t="s">
        <v>174</v>
      </c>
      <c r="J69" s="2">
        <v>46</v>
      </c>
      <c r="K69" s="2">
        <v>0</v>
      </c>
      <c r="M69" s="1" t="s">
        <v>526</v>
      </c>
      <c r="N69" s="45" t="s">
        <v>604</v>
      </c>
      <c r="O69" s="83">
        <v>147</v>
      </c>
      <c r="P69" s="29"/>
      <c r="Q69" s="83">
        <v>61</v>
      </c>
      <c r="R69" s="1" t="s">
        <v>135</v>
      </c>
      <c r="S69" s="45" t="s">
        <v>912</v>
      </c>
    </row>
    <row r="70" spans="4:19" x14ac:dyDescent="0.25">
      <c r="I70" s="1"/>
      <c r="J70" s="2"/>
      <c r="K70" s="2"/>
      <c r="M70" s="1" t="s">
        <v>179</v>
      </c>
      <c r="N70" s="45" t="s">
        <v>943</v>
      </c>
      <c r="O70" s="83">
        <v>95</v>
      </c>
      <c r="P70" s="29"/>
      <c r="Q70" s="83">
        <v>62</v>
      </c>
      <c r="R70" s="1" t="s">
        <v>138</v>
      </c>
      <c r="S70" s="45" t="s">
        <v>913</v>
      </c>
    </row>
    <row r="71" spans="4:19" x14ac:dyDescent="0.25">
      <c r="I71" s="1" t="s">
        <v>175</v>
      </c>
      <c r="J71" s="2">
        <f>SUM(J9:J69)</f>
        <v>819175</v>
      </c>
      <c r="K71" s="2">
        <f>SUM(K9:K69)</f>
        <v>45343</v>
      </c>
      <c r="M71" s="1" t="s">
        <v>509</v>
      </c>
      <c r="N71" s="45" t="s">
        <v>1008</v>
      </c>
      <c r="O71" s="83">
        <v>162</v>
      </c>
      <c r="P71" s="29"/>
      <c r="Q71" s="83">
        <v>63</v>
      </c>
      <c r="R71" s="1" t="s">
        <v>528</v>
      </c>
      <c r="S71" s="45" t="s">
        <v>598</v>
      </c>
    </row>
    <row r="72" spans="4:19" x14ac:dyDescent="0.25">
      <c r="M72" s="1" t="s">
        <v>139</v>
      </c>
      <c r="N72" s="45" t="s">
        <v>895</v>
      </c>
      <c r="O72" s="83">
        <v>44</v>
      </c>
      <c r="P72" s="29"/>
      <c r="Q72" s="83">
        <v>64</v>
      </c>
      <c r="R72" s="1" t="s">
        <v>129</v>
      </c>
      <c r="S72" s="45" t="s">
        <v>914</v>
      </c>
    </row>
    <row r="73" spans="4:19" x14ac:dyDescent="0.25">
      <c r="D73" s="18"/>
      <c r="J73" s="18"/>
      <c r="M73" s="1" t="s">
        <v>182</v>
      </c>
      <c r="N73" s="45" t="s">
        <v>1021</v>
      </c>
      <c r="O73" s="83">
        <v>176</v>
      </c>
      <c r="P73" s="29"/>
      <c r="Q73" s="83">
        <v>65</v>
      </c>
      <c r="R73" s="1" t="s">
        <v>150</v>
      </c>
      <c r="S73" s="45" t="s">
        <v>914</v>
      </c>
    </row>
    <row r="74" spans="4:19" x14ac:dyDescent="0.25">
      <c r="D74" s="18"/>
      <c r="J74" s="18"/>
      <c r="M74" s="1" t="s">
        <v>165</v>
      </c>
      <c r="N74" s="45" t="s">
        <v>937</v>
      </c>
      <c r="O74" s="83">
        <v>89</v>
      </c>
      <c r="P74" s="29"/>
      <c r="Q74" s="83">
        <v>66</v>
      </c>
      <c r="R74" s="1" t="s">
        <v>224</v>
      </c>
      <c r="S74" s="45" t="s">
        <v>915</v>
      </c>
    </row>
    <row r="75" spans="4:19" x14ac:dyDescent="0.25">
      <c r="D75" s="18"/>
      <c r="J75" s="18"/>
      <c r="M75" s="1" t="s">
        <v>514</v>
      </c>
      <c r="N75" s="45" t="s">
        <v>1000</v>
      </c>
      <c r="O75" s="83">
        <v>154</v>
      </c>
      <c r="P75" s="29"/>
      <c r="Q75" s="83">
        <v>67</v>
      </c>
      <c r="R75" s="1" t="s">
        <v>149</v>
      </c>
      <c r="S75" s="45" t="s">
        <v>916</v>
      </c>
    </row>
    <row r="76" spans="4:19" x14ac:dyDescent="0.25">
      <c r="D76" s="18"/>
      <c r="J76" s="18"/>
      <c r="M76" s="1" t="s">
        <v>122</v>
      </c>
      <c r="N76" s="45" t="s">
        <v>1031</v>
      </c>
      <c r="O76" s="83">
        <v>187</v>
      </c>
      <c r="P76" s="29"/>
      <c r="Q76" s="83">
        <v>68</v>
      </c>
      <c r="R76" s="1" t="s">
        <v>73</v>
      </c>
      <c r="S76" s="45" t="s">
        <v>917</v>
      </c>
    </row>
    <row r="77" spans="4:19" x14ac:dyDescent="0.25">
      <c r="D77" s="18"/>
      <c r="J77" s="18"/>
      <c r="M77" s="1" t="s">
        <v>95</v>
      </c>
      <c r="N77" s="45" t="s">
        <v>856</v>
      </c>
      <c r="O77" s="83">
        <v>4</v>
      </c>
      <c r="P77" s="29"/>
      <c r="Q77" s="83">
        <v>69</v>
      </c>
      <c r="R77" s="1" t="s">
        <v>520</v>
      </c>
      <c r="S77" s="45" t="s">
        <v>918</v>
      </c>
    </row>
    <row r="78" spans="4:19" x14ac:dyDescent="0.25">
      <c r="D78" s="18"/>
      <c r="J78" s="18"/>
      <c r="M78" s="1" t="s">
        <v>114</v>
      </c>
      <c r="N78" s="45" t="s">
        <v>941</v>
      </c>
      <c r="O78" s="83">
        <v>93</v>
      </c>
      <c r="P78" s="29"/>
      <c r="Q78" s="83">
        <v>70</v>
      </c>
      <c r="R78" s="1" t="s">
        <v>133</v>
      </c>
      <c r="S78" s="45" t="s">
        <v>592</v>
      </c>
    </row>
    <row r="79" spans="4:19" x14ac:dyDescent="0.25">
      <c r="D79" s="18"/>
      <c r="J79" s="18"/>
      <c r="M79" s="1" t="s">
        <v>151</v>
      </c>
      <c r="N79" s="45" t="s">
        <v>882</v>
      </c>
      <c r="O79" s="83">
        <v>30</v>
      </c>
      <c r="P79" s="29"/>
      <c r="Q79" s="83">
        <v>71</v>
      </c>
      <c r="R79" s="1" t="s">
        <v>517</v>
      </c>
      <c r="S79" s="45" t="s">
        <v>919</v>
      </c>
    </row>
    <row r="80" spans="4:19" x14ac:dyDescent="0.25">
      <c r="D80" s="18"/>
      <c r="J80" s="18"/>
      <c r="M80" s="1" t="s">
        <v>525</v>
      </c>
      <c r="N80" s="45" t="s">
        <v>884</v>
      </c>
      <c r="O80" s="83">
        <v>32</v>
      </c>
      <c r="P80" s="29"/>
      <c r="Q80" s="83">
        <v>72</v>
      </c>
      <c r="R80" s="1" t="s">
        <v>115</v>
      </c>
      <c r="S80" s="45" t="s">
        <v>920</v>
      </c>
    </row>
    <row r="81" spans="4:19" x14ac:dyDescent="0.25">
      <c r="D81" s="18"/>
      <c r="J81" s="18"/>
      <c r="M81" s="1" t="s">
        <v>132</v>
      </c>
      <c r="N81" s="45" t="s">
        <v>875</v>
      </c>
      <c r="O81" s="83">
        <v>23</v>
      </c>
      <c r="P81" s="29"/>
      <c r="Q81" s="83">
        <v>73</v>
      </c>
      <c r="R81" s="1" t="s">
        <v>81</v>
      </c>
      <c r="S81" s="45" t="s">
        <v>921</v>
      </c>
    </row>
    <row r="82" spans="4:19" x14ac:dyDescent="0.25">
      <c r="D82" s="18"/>
      <c r="M82" s="1" t="s">
        <v>562</v>
      </c>
      <c r="N82" s="45" t="s">
        <v>988</v>
      </c>
      <c r="O82" s="83">
        <v>141</v>
      </c>
      <c r="P82" s="29"/>
      <c r="Q82" s="83">
        <v>74</v>
      </c>
      <c r="R82" s="1" t="s">
        <v>134</v>
      </c>
      <c r="S82" s="45" t="s">
        <v>922</v>
      </c>
    </row>
    <row r="83" spans="4:19" x14ac:dyDescent="0.25">
      <c r="D83" s="18"/>
      <c r="M83" s="1" t="s">
        <v>521</v>
      </c>
      <c r="N83" s="45" t="s">
        <v>996</v>
      </c>
      <c r="O83" s="83">
        <v>150</v>
      </c>
      <c r="P83" s="29"/>
      <c r="Q83" s="83">
        <v>75</v>
      </c>
      <c r="R83" s="1" t="s">
        <v>515</v>
      </c>
      <c r="S83" s="45" t="s">
        <v>923</v>
      </c>
    </row>
    <row r="84" spans="4:19" x14ac:dyDescent="0.25">
      <c r="M84" s="1" t="s">
        <v>73</v>
      </c>
      <c r="N84" s="45" t="s">
        <v>917</v>
      </c>
      <c r="O84" s="83">
        <v>68</v>
      </c>
      <c r="P84" s="29"/>
      <c r="Q84" s="83">
        <v>76</v>
      </c>
      <c r="R84" s="1" t="s">
        <v>154</v>
      </c>
      <c r="S84" s="45" t="s">
        <v>924</v>
      </c>
    </row>
    <row r="85" spans="4:19" x14ac:dyDescent="0.25">
      <c r="M85" s="1" t="s">
        <v>507</v>
      </c>
      <c r="N85" s="45" t="s">
        <v>989</v>
      </c>
      <c r="O85" s="83">
        <v>142</v>
      </c>
      <c r="P85" s="29"/>
      <c r="Q85" s="83">
        <v>77</v>
      </c>
      <c r="R85" s="1" t="s">
        <v>103</v>
      </c>
      <c r="S85" s="45" t="s">
        <v>925</v>
      </c>
    </row>
    <row r="86" spans="4:19" x14ac:dyDescent="0.25">
      <c r="M86" s="1" t="s">
        <v>578</v>
      </c>
      <c r="N86" s="45" t="s">
        <v>1024</v>
      </c>
      <c r="O86" s="83">
        <v>179</v>
      </c>
      <c r="P86" s="29"/>
      <c r="Q86" s="83">
        <v>78</v>
      </c>
      <c r="R86" s="1" t="s">
        <v>120</v>
      </c>
      <c r="S86" s="45" t="s">
        <v>926</v>
      </c>
    </row>
    <row r="87" spans="4:19" x14ac:dyDescent="0.25">
      <c r="M87" s="1" t="s">
        <v>135</v>
      </c>
      <c r="N87" s="45" t="s">
        <v>912</v>
      </c>
      <c r="O87" s="83">
        <v>61</v>
      </c>
      <c r="P87" s="29"/>
      <c r="Q87" s="83">
        <v>79</v>
      </c>
      <c r="R87" s="1" t="s">
        <v>529</v>
      </c>
      <c r="S87" s="45" t="s">
        <v>927</v>
      </c>
    </row>
    <row r="88" spans="4:19" x14ac:dyDescent="0.25">
      <c r="M88" s="1" t="s">
        <v>150</v>
      </c>
      <c r="N88" s="45" t="s">
        <v>914</v>
      </c>
      <c r="O88" s="83">
        <v>65</v>
      </c>
      <c r="P88" s="29"/>
      <c r="Q88" s="83">
        <v>80</v>
      </c>
      <c r="R88" s="1" t="s">
        <v>80</v>
      </c>
      <c r="S88" s="45" t="s">
        <v>928</v>
      </c>
    </row>
    <row r="89" spans="4:19" x14ac:dyDescent="0.25">
      <c r="M89" s="1" t="s">
        <v>83</v>
      </c>
      <c r="N89" s="45" t="s">
        <v>939</v>
      </c>
      <c r="O89" s="83">
        <v>91</v>
      </c>
      <c r="P89" s="29"/>
      <c r="Q89" s="83">
        <v>81</v>
      </c>
      <c r="R89" s="1" t="s">
        <v>144</v>
      </c>
      <c r="S89" s="45" t="s">
        <v>929</v>
      </c>
    </row>
    <row r="90" spans="4:19" x14ac:dyDescent="0.25">
      <c r="M90" s="1" t="s">
        <v>542</v>
      </c>
      <c r="N90" s="45" t="s">
        <v>967</v>
      </c>
      <c r="O90" s="83">
        <v>119</v>
      </c>
      <c r="P90" s="29"/>
      <c r="Q90" s="83">
        <v>82</v>
      </c>
      <c r="R90" s="1" t="s">
        <v>141</v>
      </c>
      <c r="S90" s="45" t="s">
        <v>930</v>
      </c>
    </row>
    <row r="91" spans="4:19" x14ac:dyDescent="0.25">
      <c r="M91" s="1" t="s">
        <v>163</v>
      </c>
      <c r="N91" s="45" t="s">
        <v>938</v>
      </c>
      <c r="O91" s="83">
        <v>90</v>
      </c>
      <c r="P91" s="29"/>
      <c r="Q91" s="83">
        <v>83</v>
      </c>
      <c r="R91" s="1" t="s">
        <v>220</v>
      </c>
      <c r="S91" s="45" t="s">
        <v>931</v>
      </c>
    </row>
    <row r="92" spans="4:19" x14ac:dyDescent="0.25">
      <c r="M92" s="1" t="s">
        <v>530</v>
      </c>
      <c r="N92" s="45" t="s">
        <v>964</v>
      </c>
      <c r="O92" s="83">
        <v>116</v>
      </c>
      <c r="P92" s="29"/>
      <c r="Q92" s="83">
        <v>84</v>
      </c>
      <c r="R92" s="1" t="s">
        <v>76</v>
      </c>
      <c r="S92" s="45" t="s">
        <v>932</v>
      </c>
    </row>
    <row r="93" spans="4:19" x14ac:dyDescent="0.25">
      <c r="M93" s="1" t="s">
        <v>186</v>
      </c>
      <c r="N93" s="45" t="s">
        <v>957</v>
      </c>
      <c r="O93" s="83">
        <v>109</v>
      </c>
      <c r="P93" s="29"/>
      <c r="Q93" s="83">
        <v>85</v>
      </c>
      <c r="R93" s="1" t="s">
        <v>89</v>
      </c>
      <c r="S93" s="45" t="s">
        <v>933</v>
      </c>
    </row>
    <row r="94" spans="4:19" x14ac:dyDescent="0.25">
      <c r="M94" s="1" t="s">
        <v>169</v>
      </c>
      <c r="N94" s="45" t="s">
        <v>887</v>
      </c>
      <c r="O94" s="83">
        <v>36</v>
      </c>
      <c r="P94" s="29"/>
      <c r="Q94" s="83">
        <v>86</v>
      </c>
      <c r="R94" s="1" t="s">
        <v>102</v>
      </c>
      <c r="S94" s="45" t="s">
        <v>934</v>
      </c>
    </row>
    <row r="95" spans="4:19" x14ac:dyDescent="0.25">
      <c r="M95" s="1" t="s">
        <v>68</v>
      </c>
      <c r="N95" s="45" t="s">
        <v>899</v>
      </c>
      <c r="O95" s="83">
        <v>48</v>
      </c>
      <c r="P95" s="29"/>
      <c r="Q95" s="83">
        <v>87</v>
      </c>
      <c r="R95" s="1" t="s">
        <v>538</v>
      </c>
      <c r="S95" s="45" t="s">
        <v>935</v>
      </c>
    </row>
    <row r="96" spans="4:19" x14ac:dyDescent="0.25">
      <c r="M96" s="1" t="s">
        <v>564</v>
      </c>
      <c r="N96" s="45" t="s">
        <v>862</v>
      </c>
      <c r="O96" s="83">
        <v>10</v>
      </c>
      <c r="P96" s="29"/>
      <c r="Q96" s="83">
        <v>88</v>
      </c>
      <c r="R96" s="1" t="s">
        <v>146</v>
      </c>
      <c r="S96" s="45" t="s">
        <v>936</v>
      </c>
    </row>
    <row r="97" spans="13:19" x14ac:dyDescent="0.25">
      <c r="M97" s="1" t="s">
        <v>561</v>
      </c>
      <c r="N97" s="45" t="s">
        <v>983</v>
      </c>
      <c r="O97" s="83">
        <v>136</v>
      </c>
      <c r="P97" s="29"/>
      <c r="Q97" s="83">
        <v>89</v>
      </c>
      <c r="R97" s="1" t="s">
        <v>165</v>
      </c>
      <c r="S97" s="45" t="s">
        <v>937</v>
      </c>
    </row>
    <row r="98" spans="13:19" x14ac:dyDescent="0.25">
      <c r="M98" s="1" t="s">
        <v>115</v>
      </c>
      <c r="N98" s="45" t="s">
        <v>920</v>
      </c>
      <c r="O98" s="83">
        <v>72</v>
      </c>
      <c r="P98" s="29"/>
      <c r="Q98" s="83">
        <v>90</v>
      </c>
      <c r="R98" s="1" t="s">
        <v>163</v>
      </c>
      <c r="S98" s="45" t="s">
        <v>938</v>
      </c>
    </row>
    <row r="99" spans="13:19" x14ac:dyDescent="0.25">
      <c r="M99" s="1" t="s">
        <v>161</v>
      </c>
      <c r="N99" s="45" t="s">
        <v>958</v>
      </c>
      <c r="O99" s="83">
        <v>110</v>
      </c>
      <c r="P99" s="29"/>
      <c r="Q99" s="83">
        <v>91</v>
      </c>
      <c r="R99" s="1" t="s">
        <v>83</v>
      </c>
      <c r="S99" s="45" t="s">
        <v>939</v>
      </c>
    </row>
    <row r="100" spans="13:19" x14ac:dyDescent="0.25">
      <c r="M100" s="1" t="s">
        <v>166</v>
      </c>
      <c r="N100" s="45" t="s">
        <v>1037</v>
      </c>
      <c r="O100" s="83">
        <v>194</v>
      </c>
      <c r="P100" s="29"/>
      <c r="Q100" s="83">
        <v>92</v>
      </c>
      <c r="R100" s="1" t="s">
        <v>516</v>
      </c>
      <c r="S100" s="45" t="s">
        <v>940</v>
      </c>
    </row>
    <row r="101" spans="13:19" x14ac:dyDescent="0.25">
      <c r="M101" s="1" t="s">
        <v>149</v>
      </c>
      <c r="N101" s="45" t="s">
        <v>916</v>
      </c>
      <c r="O101" s="83">
        <v>67</v>
      </c>
      <c r="P101" s="29"/>
      <c r="Q101" s="83">
        <v>93</v>
      </c>
      <c r="R101" s="1" t="s">
        <v>114</v>
      </c>
      <c r="S101" s="45" t="s">
        <v>941</v>
      </c>
    </row>
    <row r="102" spans="13:19" x14ac:dyDescent="0.25">
      <c r="M102" s="1" t="s">
        <v>557</v>
      </c>
      <c r="N102" s="45" t="s">
        <v>999</v>
      </c>
      <c r="O102" s="83">
        <v>153</v>
      </c>
      <c r="P102" s="29"/>
      <c r="Q102" s="83">
        <v>94</v>
      </c>
      <c r="R102" s="1" t="s">
        <v>67</v>
      </c>
      <c r="S102" s="45" t="s">
        <v>942</v>
      </c>
    </row>
    <row r="103" spans="13:19" x14ac:dyDescent="0.25">
      <c r="M103" s="1" t="s">
        <v>66</v>
      </c>
      <c r="N103" s="45" t="s">
        <v>853</v>
      </c>
      <c r="O103" s="83">
        <v>1</v>
      </c>
      <c r="P103" s="29"/>
      <c r="Q103" s="83">
        <v>95</v>
      </c>
      <c r="R103" s="1" t="s">
        <v>179</v>
      </c>
      <c r="S103" s="45" t="s">
        <v>943</v>
      </c>
    </row>
    <row r="104" spans="13:19" x14ac:dyDescent="0.25">
      <c r="M104" s="1" t="s">
        <v>538</v>
      </c>
      <c r="N104" s="45" t="s">
        <v>935</v>
      </c>
      <c r="O104" s="83">
        <v>87</v>
      </c>
      <c r="P104" s="29"/>
      <c r="Q104" s="83">
        <v>96</v>
      </c>
      <c r="R104" s="1" t="s">
        <v>155</v>
      </c>
      <c r="S104" s="45" t="s">
        <v>944</v>
      </c>
    </row>
    <row r="105" spans="13:19" x14ac:dyDescent="0.25">
      <c r="M105" s="1" t="s">
        <v>89</v>
      </c>
      <c r="N105" s="45" t="s">
        <v>933</v>
      </c>
      <c r="O105" s="83">
        <v>85</v>
      </c>
      <c r="P105" s="29"/>
      <c r="Q105" s="83">
        <v>97</v>
      </c>
      <c r="R105" s="1" t="s">
        <v>104</v>
      </c>
      <c r="S105" s="45" t="s">
        <v>945</v>
      </c>
    </row>
    <row r="106" spans="13:19" x14ac:dyDescent="0.25">
      <c r="M106" s="1" t="s">
        <v>545</v>
      </c>
      <c r="N106" s="45" t="s">
        <v>1042</v>
      </c>
      <c r="O106" s="83">
        <v>199</v>
      </c>
      <c r="P106" s="29"/>
      <c r="Q106" s="83">
        <v>98</v>
      </c>
      <c r="R106" s="1" t="s">
        <v>537</v>
      </c>
      <c r="S106" s="45" t="s">
        <v>946</v>
      </c>
    </row>
    <row r="107" spans="13:19" x14ac:dyDescent="0.25">
      <c r="M107" s="1" t="s">
        <v>524</v>
      </c>
      <c r="N107" s="45" t="s">
        <v>982</v>
      </c>
      <c r="O107" s="83">
        <v>135</v>
      </c>
      <c r="P107" s="29"/>
      <c r="Q107" s="83">
        <v>99</v>
      </c>
      <c r="R107" s="1" t="s">
        <v>226</v>
      </c>
      <c r="S107" s="45" t="s">
        <v>947</v>
      </c>
    </row>
    <row r="108" spans="13:19" x14ac:dyDescent="0.25">
      <c r="M108" s="1" t="s">
        <v>90</v>
      </c>
      <c r="N108" s="45" t="s">
        <v>857</v>
      </c>
      <c r="O108" s="83">
        <v>5</v>
      </c>
      <c r="P108" s="29"/>
      <c r="Q108" s="83">
        <v>100</v>
      </c>
      <c r="R108" s="1" t="s">
        <v>158</v>
      </c>
      <c r="S108" s="45" t="s">
        <v>948</v>
      </c>
    </row>
    <row r="109" spans="13:19" x14ac:dyDescent="0.25">
      <c r="M109" s="1" t="s">
        <v>548</v>
      </c>
      <c r="N109" s="45" t="s">
        <v>1018</v>
      </c>
      <c r="O109" s="83">
        <v>173</v>
      </c>
      <c r="P109" s="29"/>
      <c r="Q109" s="83">
        <v>101</v>
      </c>
      <c r="R109" s="1" t="s">
        <v>160</v>
      </c>
      <c r="S109" s="45" t="s">
        <v>949</v>
      </c>
    </row>
    <row r="110" spans="13:19" x14ac:dyDescent="0.25">
      <c r="M110" s="1" t="s">
        <v>86</v>
      </c>
      <c r="N110" s="45" t="s">
        <v>900</v>
      </c>
      <c r="O110" s="83">
        <v>49</v>
      </c>
      <c r="P110" s="29"/>
      <c r="Q110" s="83">
        <v>102</v>
      </c>
      <c r="R110" s="1" t="s">
        <v>567</v>
      </c>
      <c r="S110" s="45" t="s">
        <v>950</v>
      </c>
    </row>
    <row r="111" spans="13:19" x14ac:dyDescent="0.25">
      <c r="M111" s="1" t="s">
        <v>558</v>
      </c>
      <c r="N111" s="45" t="s">
        <v>606</v>
      </c>
      <c r="O111" s="83">
        <v>189</v>
      </c>
      <c r="P111" s="29"/>
      <c r="Q111" s="83">
        <v>103</v>
      </c>
      <c r="R111" s="1" t="s">
        <v>522</v>
      </c>
      <c r="S111" s="45" t="s">
        <v>951</v>
      </c>
    </row>
    <row r="112" spans="13:19" x14ac:dyDescent="0.25">
      <c r="M112" s="1" t="s">
        <v>111</v>
      </c>
      <c r="N112" s="45" t="s">
        <v>886</v>
      </c>
      <c r="O112" s="83">
        <v>34</v>
      </c>
      <c r="P112" s="29"/>
      <c r="Q112" s="83">
        <v>104</v>
      </c>
      <c r="R112" s="1" t="s">
        <v>532</v>
      </c>
      <c r="S112" s="45" t="s">
        <v>952</v>
      </c>
    </row>
    <row r="113" spans="13:19" x14ac:dyDescent="0.25">
      <c r="M113" s="1" t="s">
        <v>556</v>
      </c>
      <c r="N113" s="45" t="s">
        <v>1043</v>
      </c>
      <c r="O113" s="83">
        <v>200</v>
      </c>
      <c r="P113" s="29"/>
      <c r="Q113" s="83">
        <v>105</v>
      </c>
      <c r="R113" s="1" t="s">
        <v>105</v>
      </c>
      <c r="S113" s="45" t="s">
        <v>953</v>
      </c>
    </row>
    <row r="114" spans="13:19" x14ac:dyDescent="0.25">
      <c r="M114" s="1" t="s">
        <v>69</v>
      </c>
      <c r="N114" s="45" t="s">
        <v>855</v>
      </c>
      <c r="O114" s="83">
        <v>3</v>
      </c>
      <c r="P114" s="29"/>
      <c r="Q114" s="83">
        <v>106</v>
      </c>
      <c r="R114" s="1" t="s">
        <v>171</v>
      </c>
      <c r="S114" s="45" t="s">
        <v>954</v>
      </c>
    </row>
    <row r="115" spans="13:19" x14ac:dyDescent="0.25">
      <c r="M115" s="1" t="s">
        <v>78</v>
      </c>
      <c r="N115" s="45" t="s">
        <v>890</v>
      </c>
      <c r="O115" s="83">
        <v>39</v>
      </c>
      <c r="P115" s="29"/>
      <c r="Q115" s="83">
        <v>107</v>
      </c>
      <c r="R115" s="1" t="s">
        <v>109</v>
      </c>
      <c r="S115" s="45" t="s">
        <v>955</v>
      </c>
    </row>
    <row r="116" spans="13:19" x14ac:dyDescent="0.25">
      <c r="M116" s="1" t="s">
        <v>81</v>
      </c>
      <c r="N116" s="45" t="s">
        <v>921</v>
      </c>
      <c r="O116" s="83">
        <v>73</v>
      </c>
      <c r="P116" s="29"/>
      <c r="Q116" s="83">
        <v>108</v>
      </c>
      <c r="R116" s="1" t="s">
        <v>85</v>
      </c>
      <c r="S116" s="45" t="s">
        <v>956</v>
      </c>
    </row>
    <row r="117" spans="13:19" x14ac:dyDescent="0.25">
      <c r="M117" s="1" t="s">
        <v>94</v>
      </c>
      <c r="N117" s="45" t="s">
        <v>878</v>
      </c>
      <c r="O117" s="83">
        <v>26</v>
      </c>
      <c r="P117" s="29"/>
      <c r="Q117" s="83">
        <v>109</v>
      </c>
      <c r="R117" s="1" t="s">
        <v>186</v>
      </c>
      <c r="S117" s="45" t="s">
        <v>957</v>
      </c>
    </row>
    <row r="118" spans="13:19" x14ac:dyDescent="0.25">
      <c r="M118" s="1" t="s">
        <v>582</v>
      </c>
      <c r="N118" s="45" t="s">
        <v>992</v>
      </c>
      <c r="O118" s="83">
        <v>145</v>
      </c>
      <c r="P118" s="29"/>
      <c r="Q118" s="83">
        <v>110</v>
      </c>
      <c r="R118" s="1" t="s">
        <v>161</v>
      </c>
      <c r="S118" s="45" t="s">
        <v>958</v>
      </c>
    </row>
    <row r="119" spans="13:19" x14ac:dyDescent="0.25">
      <c r="M119" s="1" t="s">
        <v>171</v>
      </c>
      <c r="N119" s="45" t="s">
        <v>954</v>
      </c>
      <c r="O119" s="83">
        <v>106</v>
      </c>
      <c r="P119" s="29"/>
      <c r="Q119" s="83">
        <v>111</v>
      </c>
      <c r="R119" s="1" t="s">
        <v>574</v>
      </c>
      <c r="S119" s="45" t="s">
        <v>959</v>
      </c>
    </row>
    <row r="120" spans="13:19" x14ac:dyDescent="0.25">
      <c r="M120" s="1" t="s">
        <v>84</v>
      </c>
      <c r="N120" s="45" t="s">
        <v>972</v>
      </c>
      <c r="O120" s="83">
        <v>125</v>
      </c>
      <c r="P120" s="29"/>
      <c r="Q120" s="83">
        <v>112</v>
      </c>
      <c r="R120" s="1" t="s">
        <v>142</v>
      </c>
      <c r="S120" s="45" t="s">
        <v>960</v>
      </c>
    </row>
    <row r="121" spans="13:19" x14ac:dyDescent="0.25">
      <c r="M121" s="1" t="s">
        <v>547</v>
      </c>
      <c r="N121" s="45" t="s">
        <v>1012</v>
      </c>
      <c r="O121" s="83">
        <v>166</v>
      </c>
      <c r="P121" s="29"/>
      <c r="Q121" s="83">
        <v>113</v>
      </c>
      <c r="R121" s="1" t="s">
        <v>571</v>
      </c>
      <c r="S121" s="45" t="s">
        <v>961</v>
      </c>
    </row>
    <row r="122" spans="13:19" x14ac:dyDescent="0.25">
      <c r="M122" s="1" t="s">
        <v>506</v>
      </c>
      <c r="N122" s="45" t="s">
        <v>1025</v>
      </c>
      <c r="O122" s="83">
        <v>180</v>
      </c>
      <c r="P122" s="29"/>
      <c r="Q122" s="83">
        <v>114</v>
      </c>
      <c r="R122" s="1" t="s">
        <v>127</v>
      </c>
      <c r="S122" s="45" t="s">
        <v>962</v>
      </c>
    </row>
    <row r="123" spans="13:19" x14ac:dyDescent="0.25">
      <c r="M123" s="1" t="s">
        <v>116</v>
      </c>
      <c r="N123" s="45" t="s">
        <v>904</v>
      </c>
      <c r="O123" s="83">
        <v>53</v>
      </c>
      <c r="P123" s="29"/>
      <c r="Q123" s="83">
        <v>115</v>
      </c>
      <c r="R123" s="1" t="s">
        <v>157</v>
      </c>
      <c r="S123" s="45" t="s">
        <v>963</v>
      </c>
    </row>
    <row r="124" spans="13:19" x14ac:dyDescent="0.25">
      <c r="M124" s="1" t="s">
        <v>568</v>
      </c>
      <c r="N124" s="45" t="s">
        <v>1002</v>
      </c>
      <c r="O124" s="83">
        <v>156</v>
      </c>
      <c r="P124" s="29"/>
      <c r="Q124" s="83">
        <v>116</v>
      </c>
      <c r="R124" s="1" t="s">
        <v>530</v>
      </c>
      <c r="S124" s="45" t="s">
        <v>964</v>
      </c>
    </row>
    <row r="125" spans="13:19" x14ac:dyDescent="0.25">
      <c r="M125" s="1" t="s">
        <v>98</v>
      </c>
      <c r="N125" s="45" t="s">
        <v>973</v>
      </c>
      <c r="O125" s="83">
        <v>126</v>
      </c>
      <c r="P125" s="29"/>
      <c r="Q125" s="83">
        <v>117</v>
      </c>
      <c r="R125" s="1" t="s">
        <v>261</v>
      </c>
      <c r="S125" s="45" t="s">
        <v>965</v>
      </c>
    </row>
    <row r="126" spans="13:19" x14ac:dyDescent="0.25">
      <c r="M126" s="1" t="s">
        <v>541</v>
      </c>
      <c r="N126" s="45" t="s">
        <v>975</v>
      </c>
      <c r="O126" s="83">
        <v>128</v>
      </c>
      <c r="P126" s="29"/>
      <c r="Q126" s="83">
        <v>118</v>
      </c>
      <c r="R126" s="1" t="s">
        <v>544</v>
      </c>
      <c r="S126" s="45" t="s">
        <v>966</v>
      </c>
    </row>
    <row r="127" spans="13:19" x14ac:dyDescent="0.25">
      <c r="M127" s="1" t="s">
        <v>590</v>
      </c>
      <c r="N127" s="45" t="s">
        <v>1035</v>
      </c>
      <c r="O127" s="83">
        <v>192</v>
      </c>
      <c r="P127" s="29"/>
      <c r="Q127" s="83">
        <v>119</v>
      </c>
      <c r="R127" s="1" t="s">
        <v>542</v>
      </c>
      <c r="S127" s="45" t="s">
        <v>967</v>
      </c>
    </row>
    <row r="128" spans="13:19" x14ac:dyDescent="0.25">
      <c r="M128" s="1" t="s">
        <v>61</v>
      </c>
      <c r="N128" s="45" t="s">
        <v>873</v>
      </c>
      <c r="O128" s="83">
        <v>21</v>
      </c>
      <c r="P128" s="29"/>
      <c r="Q128" s="83">
        <v>120</v>
      </c>
      <c r="R128" s="1" t="s">
        <v>181</v>
      </c>
      <c r="S128" s="45" t="s">
        <v>968</v>
      </c>
    </row>
    <row r="129" spans="13:19" x14ac:dyDescent="0.25">
      <c r="M129" s="1" t="s">
        <v>153</v>
      </c>
      <c r="N129" s="45" t="s">
        <v>987</v>
      </c>
      <c r="O129" s="83">
        <v>140</v>
      </c>
      <c r="P129" s="29"/>
      <c r="Q129" s="83">
        <v>121</v>
      </c>
      <c r="R129" s="1" t="s">
        <v>512</v>
      </c>
      <c r="S129" s="45" t="s">
        <v>603</v>
      </c>
    </row>
    <row r="130" spans="13:19" x14ac:dyDescent="0.25">
      <c r="M130" s="1" t="s">
        <v>104</v>
      </c>
      <c r="N130" s="45" t="s">
        <v>945</v>
      </c>
      <c r="O130" s="83">
        <v>97</v>
      </c>
      <c r="P130" s="29"/>
      <c r="Q130" s="83">
        <v>122</v>
      </c>
      <c r="R130" s="1" t="s">
        <v>505</v>
      </c>
      <c r="S130" s="45" t="s">
        <v>969</v>
      </c>
    </row>
    <row r="131" spans="13:19" x14ac:dyDescent="0.25">
      <c r="M131" s="1" t="s">
        <v>566</v>
      </c>
      <c r="N131" s="45" t="s">
        <v>883</v>
      </c>
      <c r="O131" s="83">
        <v>31</v>
      </c>
      <c r="P131" s="29"/>
      <c r="Q131" s="83">
        <v>123</v>
      </c>
      <c r="R131" s="1" t="s">
        <v>523</v>
      </c>
      <c r="S131" s="45" t="s">
        <v>970</v>
      </c>
    </row>
    <row r="132" spans="13:19" x14ac:dyDescent="0.25">
      <c r="M132" s="1" t="s">
        <v>92</v>
      </c>
      <c r="N132" s="45" t="s">
        <v>1004</v>
      </c>
      <c r="O132" s="83">
        <v>158</v>
      </c>
      <c r="P132" s="29"/>
      <c r="Q132" s="83">
        <v>124</v>
      </c>
      <c r="R132" s="1" t="s">
        <v>170</v>
      </c>
      <c r="S132" s="45" t="s">
        <v>971</v>
      </c>
    </row>
    <row r="133" spans="13:19" x14ac:dyDescent="0.25">
      <c r="M133" s="1" t="s">
        <v>529</v>
      </c>
      <c r="N133" s="45" t="s">
        <v>927</v>
      </c>
      <c r="O133" s="83">
        <v>79</v>
      </c>
      <c r="P133" s="29"/>
      <c r="Q133" s="83">
        <v>125</v>
      </c>
      <c r="R133" s="1" t="s">
        <v>84</v>
      </c>
      <c r="S133" s="45" t="s">
        <v>972</v>
      </c>
    </row>
    <row r="134" spans="13:19" x14ac:dyDescent="0.25">
      <c r="M134" s="1" t="s">
        <v>74</v>
      </c>
      <c r="N134" s="45" t="s">
        <v>901</v>
      </c>
      <c r="O134" s="83">
        <v>50</v>
      </c>
      <c r="P134" s="29"/>
      <c r="Q134" s="83">
        <v>126</v>
      </c>
      <c r="R134" s="1" t="s">
        <v>98</v>
      </c>
      <c r="S134" s="45" t="s">
        <v>973</v>
      </c>
    </row>
    <row r="135" spans="13:19" x14ac:dyDescent="0.25">
      <c r="M135" s="1" t="s">
        <v>85</v>
      </c>
      <c r="N135" s="45" t="s">
        <v>956</v>
      </c>
      <c r="O135" s="83">
        <v>108</v>
      </c>
      <c r="P135" s="29"/>
      <c r="Q135" s="83">
        <v>127</v>
      </c>
      <c r="R135" s="1" t="s">
        <v>531</v>
      </c>
      <c r="S135" s="45" t="s">
        <v>974</v>
      </c>
    </row>
    <row r="136" spans="13:19" x14ac:dyDescent="0.25">
      <c r="M136" s="1" t="s">
        <v>519</v>
      </c>
      <c r="N136" s="45" t="s">
        <v>909</v>
      </c>
      <c r="O136" s="83">
        <v>58</v>
      </c>
      <c r="P136" s="29"/>
      <c r="Q136" s="83">
        <v>128</v>
      </c>
      <c r="R136" s="1" t="s">
        <v>541</v>
      </c>
      <c r="S136" s="45" t="s">
        <v>975</v>
      </c>
    </row>
    <row r="137" spans="13:19" x14ac:dyDescent="0.25">
      <c r="M137" s="1" t="s">
        <v>106</v>
      </c>
      <c r="N137" s="45" t="s">
        <v>867</v>
      </c>
      <c r="O137" s="83">
        <v>15</v>
      </c>
      <c r="P137" s="29"/>
      <c r="Q137" s="83">
        <v>129</v>
      </c>
      <c r="R137" s="1" t="s">
        <v>125</v>
      </c>
      <c r="S137" s="45" t="s">
        <v>976</v>
      </c>
    </row>
    <row r="138" spans="13:19" x14ac:dyDescent="0.25">
      <c r="M138" s="1" t="s">
        <v>118</v>
      </c>
      <c r="N138" s="45" t="s">
        <v>876</v>
      </c>
      <c r="O138" s="83">
        <v>24</v>
      </c>
      <c r="P138" s="29"/>
      <c r="Q138" s="83">
        <v>130</v>
      </c>
      <c r="R138" s="1" t="s">
        <v>124</v>
      </c>
      <c r="S138" s="45" t="s">
        <v>977</v>
      </c>
    </row>
    <row r="139" spans="13:19" x14ac:dyDescent="0.25">
      <c r="M139" s="1" t="s">
        <v>75</v>
      </c>
      <c r="N139" s="45" t="s">
        <v>979</v>
      </c>
      <c r="O139" s="83">
        <v>132</v>
      </c>
      <c r="P139" s="29"/>
      <c r="Q139" s="83">
        <v>131</v>
      </c>
      <c r="R139" s="1" t="s">
        <v>508</v>
      </c>
      <c r="S139" s="45" t="s">
        <v>978</v>
      </c>
    </row>
    <row r="140" spans="13:19" x14ac:dyDescent="0.25">
      <c r="M140" s="1" t="s">
        <v>72</v>
      </c>
      <c r="N140" s="45" t="s">
        <v>984</v>
      </c>
      <c r="O140" s="83">
        <v>137</v>
      </c>
      <c r="P140" s="29"/>
      <c r="Q140" s="83">
        <v>132</v>
      </c>
      <c r="R140" s="1" t="s">
        <v>75</v>
      </c>
      <c r="S140" s="45" t="s">
        <v>979</v>
      </c>
    </row>
    <row r="141" spans="13:19" x14ac:dyDescent="0.25">
      <c r="M141" s="1" t="s">
        <v>531</v>
      </c>
      <c r="N141" s="45" t="s">
        <v>974</v>
      </c>
      <c r="O141" s="83">
        <v>127</v>
      </c>
      <c r="P141" s="29"/>
      <c r="Q141" s="83">
        <v>133</v>
      </c>
      <c r="R141" s="1" t="s">
        <v>162</v>
      </c>
      <c r="S141" s="45" t="s">
        <v>980</v>
      </c>
    </row>
    <row r="142" spans="13:19" x14ac:dyDescent="0.25">
      <c r="M142" s="1" t="s">
        <v>181</v>
      </c>
      <c r="N142" s="45" t="s">
        <v>968</v>
      </c>
      <c r="O142" s="83">
        <v>120</v>
      </c>
      <c r="P142" s="29"/>
      <c r="Q142" s="83">
        <v>134</v>
      </c>
      <c r="R142" s="1" t="s">
        <v>536</v>
      </c>
      <c r="S142" s="45" t="s">
        <v>981</v>
      </c>
    </row>
    <row r="143" spans="13:19" x14ac:dyDescent="0.25">
      <c r="M143" s="1" t="s">
        <v>594</v>
      </c>
      <c r="N143" s="45" t="s">
        <v>1040</v>
      </c>
      <c r="O143" s="83">
        <v>197</v>
      </c>
      <c r="P143" s="29"/>
      <c r="Q143" s="83">
        <v>135</v>
      </c>
      <c r="R143" s="1" t="s">
        <v>524</v>
      </c>
      <c r="S143" s="45" t="s">
        <v>982</v>
      </c>
    </row>
    <row r="144" spans="13:19" x14ac:dyDescent="0.25">
      <c r="M144" s="1" t="s">
        <v>100</v>
      </c>
      <c r="N144" s="45" t="s">
        <v>870</v>
      </c>
      <c r="O144" s="83">
        <v>18</v>
      </c>
      <c r="P144" s="29"/>
      <c r="Q144" s="83">
        <v>136</v>
      </c>
      <c r="R144" s="1" t="s">
        <v>561</v>
      </c>
      <c r="S144" s="45" t="s">
        <v>983</v>
      </c>
    </row>
    <row r="145" spans="13:19" x14ac:dyDescent="0.25">
      <c r="M145" s="1" t="s">
        <v>534</v>
      </c>
      <c r="N145" s="45" t="s">
        <v>1017</v>
      </c>
      <c r="O145" s="83">
        <v>172</v>
      </c>
      <c r="P145" s="29"/>
      <c r="Q145" s="83">
        <v>137</v>
      </c>
      <c r="R145" s="1" t="s">
        <v>72</v>
      </c>
      <c r="S145" s="45" t="s">
        <v>984</v>
      </c>
    </row>
    <row r="146" spans="13:19" x14ac:dyDescent="0.25">
      <c r="M146" s="1" t="s">
        <v>80</v>
      </c>
      <c r="N146" s="45" t="s">
        <v>928</v>
      </c>
      <c r="O146" s="83">
        <v>80</v>
      </c>
      <c r="P146" s="29"/>
      <c r="Q146" s="83">
        <v>138</v>
      </c>
      <c r="R146" s="1" t="s">
        <v>99</v>
      </c>
      <c r="S146" s="45" t="s">
        <v>985</v>
      </c>
    </row>
    <row r="147" spans="13:19" x14ac:dyDescent="0.25">
      <c r="M147" s="1" t="s">
        <v>79</v>
      </c>
      <c r="N147" s="45" t="s">
        <v>877</v>
      </c>
      <c r="O147" s="83">
        <v>25</v>
      </c>
      <c r="P147" s="29"/>
      <c r="Q147" s="83">
        <v>139</v>
      </c>
      <c r="R147" s="1" t="s">
        <v>579</v>
      </c>
      <c r="S147" s="45" t="s">
        <v>986</v>
      </c>
    </row>
    <row r="148" spans="13:19" x14ac:dyDescent="0.25">
      <c r="M148" s="1" t="s">
        <v>117</v>
      </c>
      <c r="N148" s="45" t="s">
        <v>1026</v>
      </c>
      <c r="O148" s="83">
        <v>182</v>
      </c>
      <c r="P148" s="29"/>
      <c r="Q148" s="83">
        <v>140</v>
      </c>
      <c r="R148" s="1" t="s">
        <v>153</v>
      </c>
      <c r="S148" s="45" t="s">
        <v>987</v>
      </c>
    </row>
    <row r="149" spans="13:19" x14ac:dyDescent="0.25">
      <c r="M149" s="1" t="s">
        <v>152</v>
      </c>
      <c r="N149" s="45" t="s">
        <v>898</v>
      </c>
      <c r="O149" s="83">
        <v>47</v>
      </c>
      <c r="P149" s="29"/>
      <c r="Q149" s="83">
        <v>141</v>
      </c>
      <c r="R149" s="1" t="s">
        <v>562</v>
      </c>
      <c r="S149" s="45" t="s">
        <v>988</v>
      </c>
    </row>
    <row r="150" spans="13:19" x14ac:dyDescent="0.25">
      <c r="M150" s="1" t="s">
        <v>518</v>
      </c>
      <c r="N150" s="45" t="s">
        <v>1003</v>
      </c>
      <c r="O150" s="83">
        <v>157</v>
      </c>
      <c r="P150" s="29"/>
      <c r="Q150" s="83">
        <v>142</v>
      </c>
      <c r="R150" s="1" t="s">
        <v>507</v>
      </c>
      <c r="S150" s="45" t="s">
        <v>989</v>
      </c>
    </row>
    <row r="151" spans="13:19" x14ac:dyDescent="0.25">
      <c r="M151" s="1" t="s">
        <v>510</v>
      </c>
      <c r="N151" s="45" t="s">
        <v>903</v>
      </c>
      <c r="O151" s="83">
        <v>52</v>
      </c>
      <c r="P151" s="29"/>
      <c r="Q151" s="83">
        <v>143</v>
      </c>
      <c r="R151" s="1" t="s">
        <v>535</v>
      </c>
      <c r="S151" s="45" t="s">
        <v>990</v>
      </c>
    </row>
    <row r="152" spans="13:19" x14ac:dyDescent="0.25">
      <c r="M152" s="1" t="s">
        <v>108</v>
      </c>
      <c r="N152" s="45" t="s">
        <v>605</v>
      </c>
      <c r="O152" s="83">
        <v>168</v>
      </c>
      <c r="P152" s="29"/>
      <c r="Q152" s="83">
        <v>144</v>
      </c>
      <c r="R152" s="1" t="s">
        <v>131</v>
      </c>
      <c r="S152" s="45" t="s">
        <v>991</v>
      </c>
    </row>
    <row r="153" spans="13:19" x14ac:dyDescent="0.25">
      <c r="M153" s="1" t="s">
        <v>520</v>
      </c>
      <c r="N153" s="45" t="s">
        <v>918</v>
      </c>
      <c r="O153" s="83">
        <v>69</v>
      </c>
      <c r="P153" s="29"/>
      <c r="Q153" s="83">
        <v>145</v>
      </c>
      <c r="R153" s="1" t="s">
        <v>582</v>
      </c>
      <c r="S153" s="45" t="s">
        <v>992</v>
      </c>
    </row>
    <row r="154" spans="13:19" x14ac:dyDescent="0.25">
      <c r="M154" s="1" t="s">
        <v>220</v>
      </c>
      <c r="N154" s="45" t="s">
        <v>931</v>
      </c>
      <c r="O154" s="83">
        <v>83</v>
      </c>
      <c r="P154" s="29"/>
      <c r="Q154" s="83">
        <v>146</v>
      </c>
      <c r="R154" s="1" t="s">
        <v>511</v>
      </c>
      <c r="S154" s="45" t="s">
        <v>993</v>
      </c>
    </row>
    <row r="155" spans="13:19" x14ac:dyDescent="0.25">
      <c r="M155" s="1" t="s">
        <v>123</v>
      </c>
      <c r="N155" s="45" t="s">
        <v>889</v>
      </c>
      <c r="O155" s="83">
        <v>38</v>
      </c>
      <c r="P155" s="29"/>
      <c r="Q155" s="83">
        <v>147</v>
      </c>
      <c r="R155" s="1" t="s">
        <v>526</v>
      </c>
      <c r="S155" s="45" t="s">
        <v>604</v>
      </c>
    </row>
    <row r="156" spans="13:19" x14ac:dyDescent="0.25">
      <c r="M156" s="1" t="s">
        <v>170</v>
      </c>
      <c r="N156" s="45" t="s">
        <v>971</v>
      </c>
      <c r="O156" s="83">
        <v>124</v>
      </c>
      <c r="P156" s="29"/>
      <c r="Q156" s="83">
        <v>148</v>
      </c>
      <c r="R156" s="1" t="s">
        <v>559</v>
      </c>
      <c r="S156" s="45" t="s">
        <v>994</v>
      </c>
    </row>
    <row r="157" spans="13:19" x14ac:dyDescent="0.25">
      <c r="M157" s="1" t="s">
        <v>133</v>
      </c>
      <c r="N157" s="45" t="s">
        <v>592</v>
      </c>
      <c r="O157" s="83">
        <v>70</v>
      </c>
      <c r="P157" s="29"/>
      <c r="Q157" s="83">
        <v>149</v>
      </c>
      <c r="R157" s="1" t="s">
        <v>533</v>
      </c>
      <c r="S157" s="45" t="s">
        <v>995</v>
      </c>
    </row>
    <row r="158" spans="13:19" x14ac:dyDescent="0.25">
      <c r="M158" s="1" t="s">
        <v>543</v>
      </c>
      <c r="N158" s="45" t="s">
        <v>997</v>
      </c>
      <c r="O158" s="83">
        <v>151</v>
      </c>
      <c r="P158" s="29"/>
      <c r="Q158" s="83">
        <v>150</v>
      </c>
      <c r="R158" s="1" t="s">
        <v>521</v>
      </c>
      <c r="S158" s="45" t="s">
        <v>996</v>
      </c>
    </row>
    <row r="159" spans="13:19" x14ac:dyDescent="0.25">
      <c r="M159" s="1" t="s">
        <v>563</v>
      </c>
      <c r="N159" s="45" t="s">
        <v>861</v>
      </c>
      <c r="O159" s="83">
        <v>9</v>
      </c>
      <c r="P159" s="29"/>
      <c r="Q159" s="83">
        <v>151</v>
      </c>
      <c r="R159" s="1" t="s">
        <v>543</v>
      </c>
      <c r="S159" s="45" t="s">
        <v>997</v>
      </c>
    </row>
    <row r="160" spans="13:19" x14ac:dyDescent="0.25">
      <c r="M160" s="1" t="s">
        <v>261</v>
      </c>
      <c r="N160" s="45" t="s">
        <v>965</v>
      </c>
      <c r="O160" s="83">
        <v>117</v>
      </c>
      <c r="P160" s="29"/>
      <c r="Q160" s="83">
        <v>152</v>
      </c>
      <c r="R160" s="1" t="s">
        <v>112</v>
      </c>
      <c r="S160" s="45" t="s">
        <v>998</v>
      </c>
    </row>
    <row r="161" spans="13:19" x14ac:dyDescent="0.25">
      <c r="M161" s="1" t="s">
        <v>160</v>
      </c>
      <c r="N161" s="45" t="s">
        <v>949</v>
      </c>
      <c r="O161" s="83">
        <v>101</v>
      </c>
      <c r="P161" s="29"/>
      <c r="Q161" s="83">
        <v>153</v>
      </c>
      <c r="R161" s="1" t="s">
        <v>557</v>
      </c>
      <c r="S161" s="45" t="s">
        <v>999</v>
      </c>
    </row>
    <row r="162" spans="13:19" x14ac:dyDescent="0.25">
      <c r="M162" s="1" t="s">
        <v>567</v>
      </c>
      <c r="N162" s="45" t="s">
        <v>950</v>
      </c>
      <c r="O162" s="83">
        <v>102</v>
      </c>
      <c r="P162" s="29"/>
      <c r="Q162" s="83">
        <v>154</v>
      </c>
      <c r="R162" s="1" t="s">
        <v>514</v>
      </c>
      <c r="S162" s="45" t="s">
        <v>1000</v>
      </c>
    </row>
    <row r="163" spans="13:19" x14ac:dyDescent="0.25">
      <c r="M163" s="1" t="s">
        <v>119</v>
      </c>
      <c r="N163" s="45" t="s">
        <v>863</v>
      </c>
      <c r="O163" s="83">
        <v>11</v>
      </c>
      <c r="P163" s="29"/>
      <c r="Q163" s="83">
        <v>155</v>
      </c>
      <c r="R163" s="1" t="s">
        <v>164</v>
      </c>
      <c r="S163" s="45" t="s">
        <v>1001</v>
      </c>
    </row>
    <row r="164" spans="13:19" x14ac:dyDescent="0.25">
      <c r="M164" s="1" t="s">
        <v>67</v>
      </c>
      <c r="N164" s="45" t="s">
        <v>942</v>
      </c>
      <c r="O164" s="83">
        <v>94</v>
      </c>
      <c r="P164" s="29"/>
      <c r="Q164" s="83">
        <v>156</v>
      </c>
      <c r="R164" s="1" t="s">
        <v>568</v>
      </c>
      <c r="S164" s="45" t="s">
        <v>1002</v>
      </c>
    </row>
    <row r="165" spans="13:19" x14ac:dyDescent="0.25">
      <c r="M165" s="1" t="s">
        <v>511</v>
      </c>
      <c r="N165" s="45" t="s">
        <v>993</v>
      </c>
      <c r="O165" s="83">
        <v>146</v>
      </c>
      <c r="P165" s="29"/>
      <c r="Q165" s="83">
        <v>157</v>
      </c>
      <c r="R165" s="1" t="s">
        <v>518</v>
      </c>
      <c r="S165" s="45" t="s">
        <v>1003</v>
      </c>
    </row>
    <row r="166" spans="13:19" x14ac:dyDescent="0.25">
      <c r="M166" s="1" t="s">
        <v>145</v>
      </c>
      <c r="N166" s="45" t="s">
        <v>902</v>
      </c>
      <c r="O166" s="83">
        <v>51</v>
      </c>
      <c r="P166" s="29"/>
      <c r="Q166" s="83">
        <v>158</v>
      </c>
      <c r="R166" s="1" t="s">
        <v>92</v>
      </c>
      <c r="S166" s="45" t="s">
        <v>1004</v>
      </c>
    </row>
    <row r="167" spans="13:19" x14ac:dyDescent="0.25">
      <c r="M167" s="1" t="s">
        <v>113</v>
      </c>
      <c r="N167" s="45" t="s">
        <v>872</v>
      </c>
      <c r="O167" s="83">
        <v>20</v>
      </c>
      <c r="P167" s="29"/>
      <c r="Q167" s="83">
        <v>159</v>
      </c>
      <c r="R167" s="1" t="s">
        <v>585</v>
      </c>
      <c r="S167" s="45" t="s">
        <v>1005</v>
      </c>
    </row>
    <row r="168" spans="13:19" x14ac:dyDescent="0.25">
      <c r="M168" s="1" t="s">
        <v>156</v>
      </c>
      <c r="N168" s="45" t="s">
        <v>866</v>
      </c>
      <c r="O168" s="83">
        <v>14</v>
      </c>
      <c r="P168" s="29"/>
      <c r="Q168" s="83">
        <v>160</v>
      </c>
      <c r="R168" s="1" t="s">
        <v>143</v>
      </c>
      <c r="S168" s="45" t="s">
        <v>1006</v>
      </c>
    </row>
    <row r="169" spans="13:19" x14ac:dyDescent="0.25">
      <c r="M169" s="1" t="s">
        <v>93</v>
      </c>
      <c r="N169" s="45" t="s">
        <v>868</v>
      </c>
      <c r="O169" s="83">
        <v>16</v>
      </c>
      <c r="P169" s="29"/>
      <c r="Q169" s="83">
        <v>161</v>
      </c>
      <c r="R169" s="1" t="s">
        <v>159</v>
      </c>
      <c r="S169" s="45" t="s">
        <v>1007</v>
      </c>
    </row>
    <row r="170" spans="13:19" x14ac:dyDescent="0.25">
      <c r="M170" s="1" t="s">
        <v>112</v>
      </c>
      <c r="N170" s="45" t="s">
        <v>998</v>
      </c>
      <c r="O170" s="83">
        <v>152</v>
      </c>
      <c r="P170" s="29"/>
      <c r="Q170" s="83">
        <v>162</v>
      </c>
      <c r="R170" s="1" t="s">
        <v>509</v>
      </c>
      <c r="S170" s="45" t="s">
        <v>1008</v>
      </c>
    </row>
    <row r="171" spans="13:19" x14ac:dyDescent="0.25">
      <c r="M171" s="1" t="s">
        <v>515</v>
      </c>
      <c r="N171" s="45" t="s">
        <v>923</v>
      </c>
      <c r="O171" s="83">
        <v>75</v>
      </c>
      <c r="P171" s="29"/>
      <c r="Q171" s="83">
        <v>163</v>
      </c>
      <c r="R171" s="1" t="s">
        <v>513</v>
      </c>
      <c r="S171" s="45" t="s">
        <v>1009</v>
      </c>
    </row>
    <row r="172" spans="13:19" x14ac:dyDescent="0.25">
      <c r="M172" s="1" t="s">
        <v>577</v>
      </c>
      <c r="N172" s="45" t="s">
        <v>1020</v>
      </c>
      <c r="O172" s="83">
        <v>175</v>
      </c>
      <c r="P172" s="29"/>
      <c r="Q172" s="83">
        <v>164</v>
      </c>
      <c r="R172" s="1" t="s">
        <v>539</v>
      </c>
      <c r="S172" s="45" t="s">
        <v>1010</v>
      </c>
    </row>
    <row r="173" spans="13:19" x14ac:dyDescent="0.25">
      <c r="M173" s="1" t="s">
        <v>130</v>
      </c>
      <c r="N173" s="45" t="s">
        <v>1015</v>
      </c>
      <c r="O173" s="83">
        <v>170</v>
      </c>
      <c r="P173" s="29"/>
      <c r="Q173" s="83">
        <v>165</v>
      </c>
      <c r="R173" s="1" t="s">
        <v>572</v>
      </c>
      <c r="S173" s="45" t="s">
        <v>1011</v>
      </c>
    </row>
    <row r="174" spans="13:19" x14ac:dyDescent="0.25">
      <c r="M174" s="1" t="s">
        <v>260</v>
      </c>
      <c r="N174" s="45" t="s">
        <v>1038</v>
      </c>
      <c r="O174" s="83">
        <v>195</v>
      </c>
      <c r="P174" s="29"/>
      <c r="Q174" s="83">
        <v>166</v>
      </c>
      <c r="R174" s="1" t="s">
        <v>547</v>
      </c>
      <c r="S174" s="45" t="s">
        <v>1012</v>
      </c>
    </row>
    <row r="175" spans="13:19" x14ac:dyDescent="0.25">
      <c r="M175" s="1" t="s">
        <v>87</v>
      </c>
      <c r="N175" s="45" t="s">
        <v>908</v>
      </c>
      <c r="O175" s="83">
        <v>57</v>
      </c>
      <c r="P175" s="29"/>
      <c r="Q175" s="83">
        <v>167</v>
      </c>
      <c r="R175" s="1" t="s">
        <v>584</v>
      </c>
      <c r="S175" s="45" t="s">
        <v>1013</v>
      </c>
    </row>
    <row r="176" spans="13:19" x14ac:dyDescent="0.25">
      <c r="M176" s="1" t="s">
        <v>540</v>
      </c>
      <c r="N176" s="45" t="s">
        <v>1039</v>
      </c>
      <c r="O176" s="83">
        <v>196</v>
      </c>
      <c r="P176" s="29"/>
      <c r="Q176" s="83">
        <v>168</v>
      </c>
      <c r="R176" s="1" t="s">
        <v>108</v>
      </c>
      <c r="S176" s="45" t="s">
        <v>605</v>
      </c>
    </row>
    <row r="177" spans="13:20" x14ac:dyDescent="0.25">
      <c r="M177" s="1" t="s">
        <v>559</v>
      </c>
      <c r="N177" s="45" t="s">
        <v>994</v>
      </c>
      <c r="O177" s="83">
        <v>148</v>
      </c>
      <c r="P177" s="29"/>
      <c r="Q177" s="83">
        <v>169</v>
      </c>
      <c r="R177" s="1" t="s">
        <v>581</v>
      </c>
      <c r="S177" s="45" t="s">
        <v>1014</v>
      </c>
    </row>
    <row r="178" spans="13:20" x14ac:dyDescent="0.25">
      <c r="M178" s="1" t="s">
        <v>527</v>
      </c>
      <c r="N178" s="45" t="s">
        <v>1028</v>
      </c>
      <c r="O178" s="83">
        <v>184</v>
      </c>
      <c r="P178" s="29"/>
      <c r="Q178" s="83">
        <v>170</v>
      </c>
      <c r="R178" s="1" t="s">
        <v>130</v>
      </c>
      <c r="S178" s="45" t="s">
        <v>1015</v>
      </c>
    </row>
    <row r="179" spans="13:20" x14ac:dyDescent="0.25">
      <c r="M179" s="1" t="s">
        <v>110</v>
      </c>
      <c r="N179" s="45" t="s">
        <v>881</v>
      </c>
      <c r="O179" s="83">
        <v>29</v>
      </c>
      <c r="P179" s="29"/>
      <c r="Q179" s="83">
        <v>171</v>
      </c>
      <c r="R179" s="1" t="s">
        <v>588</v>
      </c>
      <c r="S179" s="45" t="s">
        <v>1016</v>
      </c>
    </row>
    <row r="180" spans="13:20" x14ac:dyDescent="0.25">
      <c r="M180" s="1" t="s">
        <v>570</v>
      </c>
      <c r="N180" s="45" t="s">
        <v>1041</v>
      </c>
      <c r="O180" s="83">
        <v>198</v>
      </c>
      <c r="P180" s="29"/>
      <c r="Q180" s="83">
        <v>172</v>
      </c>
      <c r="R180" s="1" t="s">
        <v>534</v>
      </c>
      <c r="S180" s="45" t="s">
        <v>1017</v>
      </c>
    </row>
    <row r="181" spans="13:20" x14ac:dyDescent="0.25">
      <c r="M181" s="1" t="s">
        <v>586</v>
      </c>
      <c r="N181" s="45" t="s">
        <v>1036</v>
      </c>
      <c r="O181" s="83">
        <v>193</v>
      </c>
      <c r="P181" s="29"/>
      <c r="Q181" s="83">
        <v>173</v>
      </c>
      <c r="R181" s="1" t="s">
        <v>548</v>
      </c>
      <c r="S181" s="45" t="s">
        <v>1018</v>
      </c>
    </row>
    <row r="182" spans="13:20" x14ac:dyDescent="0.25">
      <c r="M182" s="1" t="s">
        <v>572</v>
      </c>
      <c r="N182" s="45" t="s">
        <v>1011</v>
      </c>
      <c r="O182" s="83">
        <v>165</v>
      </c>
      <c r="P182" s="29"/>
      <c r="Q182" s="83">
        <v>174</v>
      </c>
      <c r="R182" s="1" t="s">
        <v>569</v>
      </c>
      <c r="S182" s="45" t="s">
        <v>1019</v>
      </c>
    </row>
    <row r="183" spans="13:20" x14ac:dyDescent="0.25">
      <c r="M183" s="1" t="s">
        <v>583</v>
      </c>
      <c r="N183" s="45" t="s">
        <v>1023</v>
      </c>
      <c r="O183" s="83">
        <v>178</v>
      </c>
      <c r="P183" s="29"/>
      <c r="Q183" s="83">
        <v>175</v>
      </c>
      <c r="R183" s="1" t="s">
        <v>577</v>
      </c>
      <c r="S183" s="45" t="s">
        <v>1020</v>
      </c>
    </row>
    <row r="184" spans="13:20" x14ac:dyDescent="0.25">
      <c r="M184" s="1" t="s">
        <v>107</v>
      </c>
      <c r="N184" s="45" t="s">
        <v>891</v>
      </c>
      <c r="O184" s="83">
        <v>40</v>
      </c>
      <c r="P184" s="29"/>
      <c r="Q184" s="83">
        <v>176</v>
      </c>
      <c r="R184" s="1" t="s">
        <v>182</v>
      </c>
      <c r="S184" s="45" t="s">
        <v>1021</v>
      </c>
    </row>
    <row r="185" spans="13:20" x14ac:dyDescent="0.25">
      <c r="M185" s="1" t="s">
        <v>537</v>
      </c>
      <c r="N185" s="45" t="s">
        <v>946</v>
      </c>
      <c r="O185" s="83">
        <v>98</v>
      </c>
      <c r="P185" s="29"/>
      <c r="Q185" s="83">
        <v>177</v>
      </c>
      <c r="R185" s="1" t="s">
        <v>573</v>
      </c>
      <c r="S185" s="45" t="s">
        <v>1022</v>
      </c>
    </row>
    <row r="186" spans="13:20" x14ac:dyDescent="0.25">
      <c r="M186" s="1" t="s">
        <v>77</v>
      </c>
      <c r="N186" s="45" t="s">
        <v>897</v>
      </c>
      <c r="O186" s="83">
        <v>46</v>
      </c>
      <c r="P186" s="29"/>
      <c r="Q186" s="83">
        <v>178</v>
      </c>
      <c r="R186" s="1" t="s">
        <v>583</v>
      </c>
      <c r="S186" s="45" t="s">
        <v>1023</v>
      </c>
    </row>
    <row r="187" spans="13:20" x14ac:dyDescent="0.25">
      <c r="M187" s="1" t="s">
        <v>62</v>
      </c>
      <c r="N187" s="45" t="s">
        <v>874</v>
      </c>
      <c r="O187" s="83">
        <v>22</v>
      </c>
      <c r="P187" s="29"/>
      <c r="Q187" s="83">
        <v>179</v>
      </c>
      <c r="R187" s="1" t="s">
        <v>578</v>
      </c>
      <c r="S187" s="45" t="s">
        <v>1024</v>
      </c>
    </row>
    <row r="188" spans="13:20" x14ac:dyDescent="0.25">
      <c r="M188" s="1" t="s">
        <v>136</v>
      </c>
      <c r="N188" s="45" t="s">
        <v>864</v>
      </c>
      <c r="O188" s="83">
        <v>12</v>
      </c>
      <c r="P188" s="29"/>
      <c r="Q188" s="83">
        <v>180</v>
      </c>
      <c r="R188" s="1" t="s">
        <v>506</v>
      </c>
      <c r="S188" s="45" t="s">
        <v>1025</v>
      </c>
    </row>
    <row r="189" spans="13:20" x14ac:dyDescent="0.25">
      <c r="M189" s="1" t="s">
        <v>137</v>
      </c>
      <c r="N189" s="45" t="s">
        <v>892</v>
      </c>
      <c r="O189" s="83">
        <v>41</v>
      </c>
      <c r="P189" s="29"/>
      <c r="Q189" s="83">
        <v>181</v>
      </c>
      <c r="R189" s="1" t="s">
        <v>575</v>
      </c>
      <c r="S189" s="45" t="s">
        <v>1025</v>
      </c>
    </row>
    <row r="190" spans="13:20" x14ac:dyDescent="0.25">
      <c r="M190" s="1" t="s">
        <v>226</v>
      </c>
      <c r="N190" s="45" t="s">
        <v>947</v>
      </c>
      <c r="O190" s="83">
        <v>99</v>
      </c>
      <c r="P190" s="29"/>
      <c r="Q190" s="83">
        <v>182</v>
      </c>
      <c r="R190" s="1" t="s">
        <v>117</v>
      </c>
      <c r="S190" s="45" t="s">
        <v>1026</v>
      </c>
    </row>
    <row r="191" spans="13:20" x14ac:dyDescent="0.25">
      <c r="M191" s="1" t="s">
        <v>517</v>
      </c>
      <c r="N191" s="45" t="s">
        <v>919</v>
      </c>
      <c r="O191" s="83">
        <v>71</v>
      </c>
      <c r="P191" s="29"/>
      <c r="Q191" s="83">
        <v>183</v>
      </c>
      <c r="R191" s="1" t="s">
        <v>128</v>
      </c>
      <c r="S191" s="45" t="s">
        <v>1027</v>
      </c>
    </row>
    <row r="192" spans="13:20" x14ac:dyDescent="0.25">
      <c r="M192" s="1" t="s">
        <v>573</v>
      </c>
      <c r="N192" s="45" t="s">
        <v>1022</v>
      </c>
      <c r="O192" s="83">
        <v>177</v>
      </c>
      <c r="P192" s="29"/>
      <c r="Q192" s="83">
        <v>184</v>
      </c>
      <c r="R192" s="1" t="s">
        <v>527</v>
      </c>
      <c r="S192" s="45" t="s">
        <v>1028</v>
      </c>
      <c r="T192" s="29"/>
    </row>
    <row r="193" spans="13:19" x14ac:dyDescent="0.25">
      <c r="M193" s="1" t="s">
        <v>76</v>
      </c>
      <c r="N193" s="45" t="s">
        <v>932</v>
      </c>
      <c r="O193" s="83">
        <v>84</v>
      </c>
      <c r="P193" s="29"/>
      <c r="Q193" s="83">
        <v>185</v>
      </c>
      <c r="R193" s="1" t="s">
        <v>589</v>
      </c>
      <c r="S193" s="45" t="s">
        <v>1029</v>
      </c>
    </row>
    <row r="194" spans="13:19" x14ac:dyDescent="0.25">
      <c r="M194" s="1" t="s">
        <v>185</v>
      </c>
      <c r="N194" s="45" t="s">
        <v>896</v>
      </c>
      <c r="O194" s="83">
        <v>45</v>
      </c>
      <c r="P194" s="29"/>
      <c r="Q194" s="83">
        <v>186</v>
      </c>
      <c r="R194" s="1" t="s">
        <v>546</v>
      </c>
      <c r="S194" s="45" t="s">
        <v>1030</v>
      </c>
    </row>
    <row r="195" spans="13:19" x14ac:dyDescent="0.25">
      <c r="M195" s="1" t="s">
        <v>523</v>
      </c>
      <c r="N195" s="45" t="s">
        <v>970</v>
      </c>
      <c r="O195" s="83">
        <v>123</v>
      </c>
      <c r="P195" s="29"/>
      <c r="Q195" s="83">
        <v>187</v>
      </c>
      <c r="R195" s="1" t="s">
        <v>122</v>
      </c>
      <c r="S195" s="45" t="s">
        <v>1031</v>
      </c>
    </row>
    <row r="196" spans="13:19" x14ac:dyDescent="0.25">
      <c r="M196" s="1" t="s">
        <v>535</v>
      </c>
      <c r="N196" s="45" t="s">
        <v>990</v>
      </c>
      <c r="O196" s="83">
        <v>143</v>
      </c>
      <c r="P196" s="29"/>
      <c r="Q196" s="83">
        <v>188</v>
      </c>
      <c r="R196" s="1" t="s">
        <v>140</v>
      </c>
      <c r="S196" s="45" t="s">
        <v>1032</v>
      </c>
    </row>
    <row r="197" spans="13:19" x14ac:dyDescent="0.25">
      <c r="M197" s="1" t="s">
        <v>154</v>
      </c>
      <c r="N197" s="45" t="s">
        <v>924</v>
      </c>
      <c r="O197" s="83">
        <v>76</v>
      </c>
      <c r="P197" s="29"/>
      <c r="Q197" s="83">
        <v>189</v>
      </c>
      <c r="R197" s="1" t="s">
        <v>558</v>
      </c>
      <c r="S197" s="45" t="s">
        <v>606</v>
      </c>
    </row>
    <row r="198" spans="13:19" x14ac:dyDescent="0.25">
      <c r="M198" s="1" t="s">
        <v>513</v>
      </c>
      <c r="N198" s="45" t="s">
        <v>1009</v>
      </c>
      <c r="O198" s="83">
        <v>163</v>
      </c>
      <c r="P198" s="29"/>
      <c r="Q198" s="83">
        <v>190</v>
      </c>
      <c r="R198" s="1" t="s">
        <v>595</v>
      </c>
      <c r="S198" s="45" t="s">
        <v>1033</v>
      </c>
    </row>
    <row r="199" spans="13:19" x14ac:dyDescent="0.25">
      <c r="M199" s="1" t="s">
        <v>162</v>
      </c>
      <c r="N199" s="45" t="s">
        <v>980</v>
      </c>
      <c r="O199" s="83">
        <v>133</v>
      </c>
      <c r="P199" s="29"/>
      <c r="Q199" s="83">
        <v>191</v>
      </c>
      <c r="R199" s="1" t="s">
        <v>597</v>
      </c>
      <c r="S199" s="45" t="s">
        <v>1034</v>
      </c>
    </row>
    <row r="200" spans="13:19" x14ac:dyDescent="0.25">
      <c r="M200" s="1" t="s">
        <v>579</v>
      </c>
      <c r="N200" s="45" t="s">
        <v>986</v>
      </c>
      <c r="O200" s="83">
        <v>139</v>
      </c>
      <c r="P200" s="29"/>
      <c r="Q200" s="83">
        <v>192</v>
      </c>
      <c r="R200" s="1" t="s">
        <v>590</v>
      </c>
      <c r="S200" s="45" t="s">
        <v>1035</v>
      </c>
    </row>
    <row r="201" spans="13:19" x14ac:dyDescent="0.25">
      <c r="M201" s="1" t="s">
        <v>64</v>
      </c>
      <c r="N201" s="45" t="s">
        <v>879</v>
      </c>
      <c r="O201" s="83">
        <v>27</v>
      </c>
      <c r="P201" s="29"/>
      <c r="Q201" s="83">
        <v>193</v>
      </c>
      <c r="R201" s="1" t="s">
        <v>586</v>
      </c>
      <c r="S201" s="45" t="s">
        <v>1036</v>
      </c>
    </row>
    <row r="202" spans="13:19" x14ac:dyDescent="0.25">
      <c r="M202" s="1" t="s">
        <v>544</v>
      </c>
      <c r="N202" s="45" t="s">
        <v>966</v>
      </c>
      <c r="O202" s="83">
        <v>118</v>
      </c>
      <c r="P202" s="29"/>
      <c r="Q202" s="83">
        <v>194</v>
      </c>
      <c r="R202" s="1" t="s">
        <v>166</v>
      </c>
      <c r="S202" s="45" t="s">
        <v>1037</v>
      </c>
    </row>
    <row r="203" spans="13:19" x14ac:dyDescent="0.25">
      <c r="M203" s="1" t="s">
        <v>60</v>
      </c>
      <c r="N203" s="45" t="s">
        <v>880</v>
      </c>
      <c r="O203" s="83">
        <v>28</v>
      </c>
      <c r="P203" s="29"/>
      <c r="Q203" s="83">
        <v>195</v>
      </c>
      <c r="R203" s="1" t="s">
        <v>260</v>
      </c>
      <c r="S203" s="45" t="s">
        <v>1038</v>
      </c>
    </row>
    <row r="204" spans="13:19" x14ac:dyDescent="0.25">
      <c r="M204" s="1" t="s">
        <v>141</v>
      </c>
      <c r="N204" s="45" t="s">
        <v>930</v>
      </c>
      <c r="O204" s="83">
        <v>82</v>
      </c>
      <c r="P204" s="29"/>
      <c r="Q204" s="83">
        <v>196</v>
      </c>
      <c r="R204" s="1" t="s">
        <v>540</v>
      </c>
      <c r="S204" s="45" t="s">
        <v>1039</v>
      </c>
    </row>
    <row r="205" spans="13:19" x14ac:dyDescent="0.25">
      <c r="M205" s="1" t="s">
        <v>584</v>
      </c>
      <c r="N205" s="45" t="s">
        <v>1013</v>
      </c>
      <c r="O205" s="83">
        <v>167</v>
      </c>
      <c r="P205" s="29"/>
      <c r="Q205" s="83">
        <v>197</v>
      </c>
      <c r="R205" s="1" t="s">
        <v>594</v>
      </c>
      <c r="S205" s="45" t="s">
        <v>1040</v>
      </c>
    </row>
    <row r="206" spans="13:19" x14ac:dyDescent="0.25">
      <c r="M206" s="1" t="s">
        <v>109</v>
      </c>
      <c r="N206" s="45" t="s">
        <v>955</v>
      </c>
      <c r="O206" s="83">
        <v>107</v>
      </c>
      <c r="P206" s="29"/>
      <c r="Q206" s="83">
        <v>198</v>
      </c>
      <c r="R206" s="1" t="s">
        <v>570</v>
      </c>
      <c r="S206" s="45" t="s">
        <v>1041</v>
      </c>
    </row>
    <row r="207" spans="13:19" x14ac:dyDescent="0.25">
      <c r="M207" s="1" t="s">
        <v>159</v>
      </c>
      <c r="N207" s="45" t="s">
        <v>1007</v>
      </c>
      <c r="O207" s="83">
        <v>161</v>
      </c>
      <c r="P207" s="29"/>
      <c r="Q207" s="83">
        <v>199</v>
      </c>
      <c r="R207" s="1" t="s">
        <v>545</v>
      </c>
      <c r="S207" s="45" t="s">
        <v>1042</v>
      </c>
    </row>
    <row r="208" spans="13:19" x14ac:dyDescent="0.25">
      <c r="M208" s="1" t="s">
        <v>508</v>
      </c>
      <c r="N208" s="45" t="s">
        <v>978</v>
      </c>
      <c r="O208" s="83">
        <v>131</v>
      </c>
      <c r="P208" s="29"/>
      <c r="Q208" s="83">
        <v>200</v>
      </c>
      <c r="R208" s="1" t="s">
        <v>556</v>
      </c>
      <c r="S208" s="45" t="s">
        <v>1043</v>
      </c>
    </row>
    <row r="210" spans="19:19" x14ac:dyDescent="0.25">
      <c r="S210" s="26"/>
    </row>
  </sheetData>
  <sortState ref="M9:O208">
    <sortCondition ref="M9:M208"/>
  </sortState>
  <mergeCells count="8">
    <mergeCell ref="C3:F3"/>
    <mergeCell ref="C5:F5"/>
    <mergeCell ref="M3:O3"/>
    <mergeCell ref="Q3:S3"/>
    <mergeCell ref="H5:J5"/>
    <mergeCell ref="H3:K3"/>
    <mergeCell ref="C4:E4"/>
    <mergeCell ref="H4:J4"/>
  </mergeCells>
  <conditionalFormatting sqref="M9:O206">
    <cfRule type="expression" dxfId="2" priority="3">
      <formula>((ROW()-1)/3=INT((ROW()-1)/3))</formula>
    </cfRule>
  </conditionalFormatting>
  <conditionalFormatting sqref="Q9:Q206">
    <cfRule type="expression" dxfId="1" priority="2">
      <formula>((ROW()-1)/3=INT((ROW()-1)/3))</formula>
    </cfRule>
  </conditionalFormatting>
  <conditionalFormatting sqref="R9:S206">
    <cfRule type="expression" dxfId="0" priority="1">
      <formula>((ROW()-1)/3=INT((ROW()-1)/3))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803"/>
  <sheetViews>
    <sheetView workbookViewId="0">
      <selection activeCell="O5" sqref="O5:Q204"/>
    </sheetView>
  </sheetViews>
  <sheetFormatPr defaultRowHeight="15" x14ac:dyDescent="0.25"/>
  <cols>
    <col min="8" max="8" width="9.140625" style="14"/>
    <col min="9" max="9" width="25.28515625" bestFit="1" customWidth="1"/>
    <col min="15" max="15" width="4" bestFit="1" customWidth="1"/>
    <col min="16" max="16" width="40" bestFit="1" customWidth="1"/>
    <col min="17" max="17" width="7.5703125" style="10" bestFit="1" customWidth="1"/>
    <col min="19" max="19" width="40" bestFit="1" customWidth="1"/>
    <col min="20" max="20" width="7.5703125" bestFit="1" customWidth="1"/>
    <col min="21" max="21" width="4" bestFit="1" customWidth="1"/>
  </cols>
  <sheetData>
    <row r="2" spans="3:21" x14ac:dyDescent="0.25">
      <c r="C2" s="65"/>
      <c r="D2" s="66">
        <f>statesco!D1</f>
        <v>44137</v>
      </c>
      <c r="E2" s="24"/>
      <c r="F2" s="64">
        <v>0.98958333333333337</v>
      </c>
      <c r="G2" s="15"/>
      <c r="I2" s="15"/>
    </row>
    <row r="3" spans="3:21" x14ac:dyDescent="0.25">
      <c r="J3" t="str">
        <f>MID(C5,8,1)</f>
        <v> </v>
      </c>
      <c r="Q3" s="10" t="s">
        <v>167</v>
      </c>
    </row>
    <row r="5" spans="3:21" x14ac:dyDescent="0.25">
      <c r="C5" s="25" t="s">
        <v>662</v>
      </c>
      <c r="H5" s="28">
        <v>1</v>
      </c>
      <c r="I5" s="29" t="str">
        <f>C7</f>
        <v>Los Angeles California US</v>
      </c>
      <c r="J5" s="30" t="str">
        <f>LEFT(C5,L5-1)</f>
        <v>310,606</v>
      </c>
      <c r="L5">
        <f>FIND($J$3,C5)</f>
        <v>8</v>
      </c>
      <c r="O5">
        <v>1</v>
      </c>
      <c r="P5" t="s">
        <v>66</v>
      </c>
      <c r="Q5" s="10" t="s">
        <v>853</v>
      </c>
      <c r="S5" t="s">
        <v>532</v>
      </c>
      <c r="T5" s="10" t="s">
        <v>952</v>
      </c>
      <c r="U5">
        <v>104</v>
      </c>
    </row>
    <row r="6" spans="3:21" x14ac:dyDescent="0.25">
      <c r="H6" s="28"/>
      <c r="I6" s="29"/>
      <c r="J6" s="29"/>
      <c r="O6">
        <v>2</v>
      </c>
      <c r="P6" t="s">
        <v>63</v>
      </c>
      <c r="Q6" s="10" t="s">
        <v>854</v>
      </c>
      <c r="S6" t="s">
        <v>157</v>
      </c>
      <c r="T6" s="10" t="s">
        <v>963</v>
      </c>
      <c r="U6">
        <v>115</v>
      </c>
    </row>
    <row r="7" spans="3:21" x14ac:dyDescent="0.25">
      <c r="C7" s="24" t="s">
        <v>66</v>
      </c>
      <c r="H7" s="28"/>
      <c r="I7" s="29"/>
      <c r="J7" s="29"/>
      <c r="O7">
        <v>3</v>
      </c>
      <c r="P7" t="s">
        <v>69</v>
      </c>
      <c r="Q7" s="10" t="s">
        <v>855</v>
      </c>
      <c r="S7" t="s">
        <v>575</v>
      </c>
      <c r="T7" s="10" t="s">
        <v>1025</v>
      </c>
      <c r="U7">
        <v>181</v>
      </c>
    </row>
    <row r="8" spans="3:21" x14ac:dyDescent="0.25">
      <c r="H8" s="28"/>
      <c r="I8" s="29"/>
      <c r="J8" s="29"/>
      <c r="O8">
        <v>4</v>
      </c>
      <c r="P8" t="s">
        <v>95</v>
      </c>
      <c r="Q8" s="10" t="s">
        <v>856</v>
      </c>
      <c r="S8" t="s">
        <v>129</v>
      </c>
      <c r="T8" s="10" t="s">
        <v>914</v>
      </c>
      <c r="U8">
        <v>64</v>
      </c>
    </row>
    <row r="9" spans="3:21" x14ac:dyDescent="0.25">
      <c r="C9" s="25" t="s">
        <v>663</v>
      </c>
      <c r="H9" s="28">
        <f>H5+1</f>
        <v>2</v>
      </c>
      <c r="I9" s="29" t="str">
        <f>C11</f>
        <v>Cook Illinois US</v>
      </c>
      <c r="J9" s="30" t="str">
        <f>LEFT(C9,L9-1)</f>
        <v>195,740</v>
      </c>
      <c r="L9">
        <f>FIND($J$3,C9)</f>
        <v>8</v>
      </c>
      <c r="O9">
        <v>5</v>
      </c>
      <c r="P9" t="s">
        <v>90</v>
      </c>
      <c r="Q9" s="10" t="s">
        <v>857</v>
      </c>
      <c r="S9" t="s">
        <v>127</v>
      </c>
      <c r="T9" s="10" t="s">
        <v>962</v>
      </c>
      <c r="U9">
        <v>114</v>
      </c>
    </row>
    <row r="10" spans="3:21" x14ac:dyDescent="0.25">
      <c r="H10" s="28"/>
      <c r="I10" s="29"/>
      <c r="J10" s="29"/>
      <c r="O10">
        <v>6</v>
      </c>
      <c r="P10" t="s">
        <v>96</v>
      </c>
      <c r="Q10" s="10" t="s">
        <v>858</v>
      </c>
      <c r="S10" t="s">
        <v>164</v>
      </c>
      <c r="T10" s="10" t="s">
        <v>1001</v>
      </c>
      <c r="U10">
        <v>155</v>
      </c>
    </row>
    <row r="11" spans="3:21" x14ac:dyDescent="0.25">
      <c r="C11" s="24" t="s">
        <v>63</v>
      </c>
      <c r="H11" s="28"/>
      <c r="I11" s="29"/>
      <c r="J11" s="29"/>
      <c r="O11">
        <v>7</v>
      </c>
      <c r="P11" t="s">
        <v>82</v>
      </c>
      <c r="Q11" s="10" t="s">
        <v>859</v>
      </c>
      <c r="S11" t="s">
        <v>595</v>
      </c>
      <c r="T11" s="10" t="s">
        <v>1033</v>
      </c>
      <c r="U11">
        <v>190</v>
      </c>
    </row>
    <row r="12" spans="3:21" x14ac:dyDescent="0.25">
      <c r="H12" s="28"/>
      <c r="I12" s="29"/>
      <c r="J12" s="29"/>
      <c r="O12">
        <v>8</v>
      </c>
      <c r="P12" t="s">
        <v>88</v>
      </c>
      <c r="Q12" s="10" t="s">
        <v>860</v>
      </c>
      <c r="S12" t="s">
        <v>125</v>
      </c>
      <c r="T12" s="10" t="s">
        <v>976</v>
      </c>
      <c r="U12">
        <v>129</v>
      </c>
    </row>
    <row r="13" spans="3:21" x14ac:dyDescent="0.25">
      <c r="C13" s="25" t="s">
        <v>664</v>
      </c>
      <c r="H13" s="28">
        <f>H9+1</f>
        <v>3</v>
      </c>
      <c r="I13" s="29" t="str">
        <f>C15</f>
        <v>Miami-Dade Florida US</v>
      </c>
      <c r="J13" s="30" t="str">
        <f>LEFT(C13,L13-1)</f>
        <v>187,757</v>
      </c>
      <c r="L13">
        <f>FIND($J$3,C13)</f>
        <v>8</v>
      </c>
      <c r="O13">
        <v>9</v>
      </c>
      <c r="P13" t="s">
        <v>563</v>
      </c>
      <c r="Q13" s="10" t="s">
        <v>861</v>
      </c>
      <c r="S13" t="s">
        <v>155</v>
      </c>
      <c r="T13" s="10" t="s">
        <v>944</v>
      </c>
      <c r="U13">
        <v>96</v>
      </c>
    </row>
    <row r="14" spans="3:21" x14ac:dyDescent="0.25">
      <c r="H14" s="28"/>
      <c r="I14" s="29"/>
      <c r="J14" s="29"/>
      <c r="O14">
        <v>10</v>
      </c>
      <c r="P14" t="s">
        <v>564</v>
      </c>
      <c r="Q14" s="10" t="s">
        <v>862</v>
      </c>
      <c r="S14" t="s">
        <v>144</v>
      </c>
      <c r="T14" s="10" t="s">
        <v>929</v>
      </c>
      <c r="U14">
        <v>81</v>
      </c>
    </row>
    <row r="15" spans="3:21" x14ac:dyDescent="0.25">
      <c r="C15" s="24" t="s">
        <v>69</v>
      </c>
      <c r="H15" s="28"/>
      <c r="I15" s="29"/>
      <c r="J15" s="29"/>
      <c r="O15">
        <v>11</v>
      </c>
      <c r="P15" t="s">
        <v>119</v>
      </c>
      <c r="Q15" s="10" t="s">
        <v>863</v>
      </c>
      <c r="S15" t="s">
        <v>65</v>
      </c>
      <c r="T15" s="10" t="s">
        <v>906</v>
      </c>
      <c r="U15">
        <v>55</v>
      </c>
    </row>
    <row r="16" spans="3:21" x14ac:dyDescent="0.25">
      <c r="H16" s="28"/>
      <c r="I16" s="29"/>
      <c r="J16" s="29"/>
      <c r="O16">
        <v>12</v>
      </c>
      <c r="P16" t="s">
        <v>136</v>
      </c>
      <c r="Q16" s="10" t="s">
        <v>864</v>
      </c>
      <c r="S16" t="s">
        <v>585</v>
      </c>
      <c r="T16" s="10" t="s">
        <v>1005</v>
      </c>
      <c r="U16">
        <v>159</v>
      </c>
    </row>
    <row r="17" spans="3:21" x14ac:dyDescent="0.25">
      <c r="C17" s="25" t="s">
        <v>665</v>
      </c>
      <c r="H17" s="28">
        <f>H13+1</f>
        <v>4</v>
      </c>
      <c r="I17" s="29" t="str">
        <f>C19</f>
        <v>Harris Texas US</v>
      </c>
      <c r="J17" s="30" t="str">
        <f>LEFT(C17,L17-1)</f>
        <v>163,287</v>
      </c>
      <c r="L17">
        <f>FIND($J$3,C17)</f>
        <v>8</v>
      </c>
      <c r="O17">
        <v>13</v>
      </c>
      <c r="P17" t="s">
        <v>148</v>
      </c>
      <c r="Q17" s="10" t="s">
        <v>865</v>
      </c>
      <c r="S17" t="s">
        <v>148</v>
      </c>
      <c r="T17" s="10" t="s">
        <v>865</v>
      </c>
      <c r="U17">
        <v>13</v>
      </c>
    </row>
    <row r="18" spans="3:21" x14ac:dyDescent="0.25">
      <c r="H18" s="28"/>
      <c r="I18" s="29"/>
      <c r="J18" s="29"/>
      <c r="O18">
        <v>14</v>
      </c>
      <c r="P18" t="s">
        <v>156</v>
      </c>
      <c r="Q18" s="10" t="s">
        <v>866</v>
      </c>
      <c r="S18" t="s">
        <v>533</v>
      </c>
      <c r="T18" s="10" t="s">
        <v>995</v>
      </c>
      <c r="U18">
        <v>149</v>
      </c>
    </row>
    <row r="19" spans="3:21" x14ac:dyDescent="0.25">
      <c r="C19" s="24" t="s">
        <v>95</v>
      </c>
      <c r="H19" s="28"/>
      <c r="I19" s="29"/>
      <c r="J19" s="29"/>
      <c r="O19">
        <v>15</v>
      </c>
      <c r="P19" t="s">
        <v>106</v>
      </c>
      <c r="Q19" s="10" t="s">
        <v>867</v>
      </c>
      <c r="S19" t="s">
        <v>539</v>
      </c>
      <c r="T19" s="10" t="s">
        <v>1010</v>
      </c>
      <c r="U19">
        <v>164</v>
      </c>
    </row>
    <row r="20" spans="3:21" x14ac:dyDescent="0.25">
      <c r="H20" s="28"/>
      <c r="I20" s="29"/>
      <c r="J20" s="29"/>
      <c r="O20">
        <v>16</v>
      </c>
      <c r="P20" t="s">
        <v>93</v>
      </c>
      <c r="Q20" s="10" t="s">
        <v>868</v>
      </c>
      <c r="S20" t="s">
        <v>131</v>
      </c>
      <c r="T20" s="10" t="s">
        <v>991</v>
      </c>
      <c r="U20">
        <v>144</v>
      </c>
    </row>
    <row r="21" spans="3:21" x14ac:dyDescent="0.25">
      <c r="C21" s="25" t="s">
        <v>666</v>
      </c>
      <c r="H21" s="28">
        <f>H17+1</f>
        <v>5</v>
      </c>
      <c r="I21" s="29" t="str">
        <f>C23</f>
        <v>Maricopa Arizona US</v>
      </c>
      <c r="J21" s="30" t="str">
        <f>LEFT(C21,L21-1)</f>
        <v>160,184</v>
      </c>
      <c r="L21">
        <f>FIND($J$3,C21)</f>
        <v>8</v>
      </c>
      <c r="O21">
        <v>17</v>
      </c>
      <c r="P21" t="s">
        <v>565</v>
      </c>
      <c r="Q21" s="10" t="s">
        <v>869</v>
      </c>
      <c r="S21" t="s">
        <v>565</v>
      </c>
      <c r="T21" s="10" t="s">
        <v>869</v>
      </c>
      <c r="U21">
        <v>17</v>
      </c>
    </row>
    <row r="22" spans="3:21" x14ac:dyDescent="0.25">
      <c r="H22" s="28"/>
      <c r="I22" s="29"/>
      <c r="J22" s="29"/>
      <c r="O22">
        <v>18</v>
      </c>
      <c r="P22" t="s">
        <v>100</v>
      </c>
      <c r="Q22" s="10" t="s">
        <v>870</v>
      </c>
      <c r="S22" t="s">
        <v>82</v>
      </c>
      <c r="T22" s="10" t="s">
        <v>859</v>
      </c>
      <c r="U22">
        <v>7</v>
      </c>
    </row>
    <row r="23" spans="3:21" x14ac:dyDescent="0.25">
      <c r="C23" s="24" t="s">
        <v>90</v>
      </c>
      <c r="H23" s="28"/>
      <c r="I23" s="29"/>
      <c r="J23" s="29"/>
      <c r="O23">
        <v>19</v>
      </c>
      <c r="P23" t="s">
        <v>183</v>
      </c>
      <c r="Q23" s="10" t="s">
        <v>871</v>
      </c>
      <c r="S23" t="s">
        <v>574</v>
      </c>
      <c r="T23" s="10" t="s">
        <v>959</v>
      </c>
      <c r="U23">
        <v>111</v>
      </c>
    </row>
    <row r="24" spans="3:21" x14ac:dyDescent="0.25">
      <c r="H24" s="28"/>
      <c r="I24" s="29"/>
      <c r="J24" s="29"/>
      <c r="O24">
        <v>20</v>
      </c>
      <c r="P24" t="s">
        <v>113</v>
      </c>
      <c r="Q24" s="10" t="s">
        <v>872</v>
      </c>
      <c r="S24" t="s">
        <v>128</v>
      </c>
      <c r="T24" s="10" t="s">
        <v>1027</v>
      </c>
      <c r="U24">
        <v>183</v>
      </c>
    </row>
    <row r="25" spans="3:21" x14ac:dyDescent="0.25">
      <c r="C25" s="25" t="s">
        <v>667</v>
      </c>
      <c r="H25" s="28">
        <f>H21+1</f>
        <v>6</v>
      </c>
      <c r="I25" s="29" t="str">
        <f>C27</f>
        <v>Dallas Texas US</v>
      </c>
      <c r="J25" s="30" t="str">
        <f>LEFT(C25,L25-1)</f>
        <v>97,875</v>
      </c>
      <c r="L25">
        <f>FIND($J$3,C25)</f>
        <v>7</v>
      </c>
      <c r="O25">
        <v>21</v>
      </c>
      <c r="P25" t="s">
        <v>61</v>
      </c>
      <c r="Q25" s="10" t="s">
        <v>873</v>
      </c>
      <c r="S25" t="s">
        <v>140</v>
      </c>
      <c r="T25" s="10" t="s">
        <v>1032</v>
      </c>
      <c r="U25">
        <v>188</v>
      </c>
    </row>
    <row r="26" spans="3:21" x14ac:dyDescent="0.25">
      <c r="H26" s="28"/>
      <c r="I26" s="29"/>
      <c r="J26" s="29"/>
      <c r="O26">
        <v>22</v>
      </c>
      <c r="P26" t="s">
        <v>62</v>
      </c>
      <c r="Q26" s="10" t="s">
        <v>874</v>
      </c>
      <c r="S26" t="s">
        <v>143</v>
      </c>
      <c r="T26" s="10" t="s">
        <v>1006</v>
      </c>
      <c r="U26">
        <v>160</v>
      </c>
    </row>
    <row r="27" spans="3:21" x14ac:dyDescent="0.25">
      <c r="C27" s="24" t="s">
        <v>96</v>
      </c>
      <c r="H27" s="28"/>
      <c r="I27" s="29"/>
      <c r="J27" s="29"/>
      <c r="O27">
        <v>23</v>
      </c>
      <c r="P27" t="s">
        <v>132</v>
      </c>
      <c r="Q27" s="10" t="s">
        <v>875</v>
      </c>
      <c r="S27" t="s">
        <v>528</v>
      </c>
      <c r="T27" s="10" t="s">
        <v>598</v>
      </c>
      <c r="U27">
        <v>63</v>
      </c>
    </row>
    <row r="28" spans="3:21" x14ac:dyDescent="0.25">
      <c r="H28" s="28"/>
      <c r="I28" s="29"/>
      <c r="J28" s="29"/>
      <c r="O28">
        <v>24</v>
      </c>
      <c r="P28" t="s">
        <v>118</v>
      </c>
      <c r="Q28" s="10" t="s">
        <v>876</v>
      </c>
      <c r="S28" t="s">
        <v>546</v>
      </c>
      <c r="T28" s="10" t="s">
        <v>1030</v>
      </c>
      <c r="U28">
        <v>186</v>
      </c>
    </row>
    <row r="29" spans="3:21" x14ac:dyDescent="0.25">
      <c r="C29" s="25" t="s">
        <v>668</v>
      </c>
      <c r="H29" s="28">
        <f>H25+1</f>
        <v>7</v>
      </c>
      <c r="I29" s="29" t="str">
        <f>C31</f>
        <v>Broward Florida US</v>
      </c>
      <c r="J29" s="30" t="str">
        <f>LEFT(C29,L29-1)</f>
        <v>87,456</v>
      </c>
      <c r="L29">
        <f>FIND($J$3,C29)</f>
        <v>7</v>
      </c>
      <c r="O29">
        <v>25</v>
      </c>
      <c r="P29" t="s">
        <v>79</v>
      </c>
      <c r="Q29" s="10" t="s">
        <v>877</v>
      </c>
      <c r="S29" t="s">
        <v>597</v>
      </c>
      <c r="T29" s="10" t="s">
        <v>1034</v>
      </c>
      <c r="U29">
        <v>191</v>
      </c>
    </row>
    <row r="30" spans="3:21" x14ac:dyDescent="0.25">
      <c r="H30" s="28"/>
      <c r="I30" s="29"/>
      <c r="J30" s="29"/>
      <c r="O30">
        <v>26</v>
      </c>
      <c r="P30" t="s">
        <v>94</v>
      </c>
      <c r="Q30" s="10" t="s">
        <v>878</v>
      </c>
      <c r="S30" t="s">
        <v>522</v>
      </c>
      <c r="T30" s="10" t="s">
        <v>951</v>
      </c>
      <c r="U30">
        <v>103</v>
      </c>
    </row>
    <row r="31" spans="3:21" x14ac:dyDescent="0.25">
      <c r="C31" s="24" t="s">
        <v>82</v>
      </c>
      <c r="H31" s="28"/>
      <c r="I31" s="29"/>
      <c r="J31" s="29"/>
      <c r="O31">
        <v>27</v>
      </c>
      <c r="P31" t="s">
        <v>64</v>
      </c>
      <c r="Q31" s="10" t="s">
        <v>879</v>
      </c>
      <c r="S31" t="s">
        <v>88</v>
      </c>
      <c r="T31" s="10" t="s">
        <v>860</v>
      </c>
      <c r="U31">
        <v>8</v>
      </c>
    </row>
    <row r="32" spans="3:21" x14ac:dyDescent="0.25">
      <c r="H32" s="28"/>
      <c r="I32" s="29"/>
      <c r="J32" s="29"/>
      <c r="O32">
        <v>28</v>
      </c>
      <c r="P32" t="s">
        <v>60</v>
      </c>
      <c r="Q32" s="10" t="s">
        <v>880</v>
      </c>
      <c r="S32" t="s">
        <v>134</v>
      </c>
      <c r="T32" s="10" t="s">
        <v>922</v>
      </c>
      <c r="U32">
        <v>74</v>
      </c>
    </row>
    <row r="33" spans="3:21" x14ac:dyDescent="0.25">
      <c r="C33" s="25" t="s">
        <v>669</v>
      </c>
      <c r="H33" s="28">
        <f>H29+1</f>
        <v>8</v>
      </c>
      <c r="I33" s="29" t="str">
        <f>C35</f>
        <v>Clark Nevada US</v>
      </c>
      <c r="J33" s="30" t="str">
        <f>LEFT(C33,L33-1)</f>
        <v>83,419</v>
      </c>
      <c r="L33">
        <f>FIND($J$3,C33)</f>
        <v>7</v>
      </c>
      <c r="O33">
        <v>29</v>
      </c>
      <c r="P33" t="s">
        <v>110</v>
      </c>
      <c r="Q33" s="10" t="s">
        <v>881</v>
      </c>
      <c r="S33" t="s">
        <v>505</v>
      </c>
      <c r="T33" s="10" t="s">
        <v>969</v>
      </c>
      <c r="U33">
        <v>122</v>
      </c>
    </row>
    <row r="34" spans="3:21" x14ac:dyDescent="0.25">
      <c r="H34" s="28"/>
      <c r="I34" s="29"/>
      <c r="J34" s="29"/>
      <c r="O34">
        <v>30</v>
      </c>
      <c r="P34" t="s">
        <v>151</v>
      </c>
      <c r="Q34" s="10" t="s">
        <v>882</v>
      </c>
      <c r="S34" t="s">
        <v>516</v>
      </c>
      <c r="T34" s="10" t="s">
        <v>940</v>
      </c>
      <c r="U34">
        <v>92</v>
      </c>
    </row>
    <row r="35" spans="3:21" x14ac:dyDescent="0.25">
      <c r="C35" s="24" t="s">
        <v>88</v>
      </c>
      <c r="H35" s="28"/>
      <c r="I35" s="29"/>
      <c r="J35" s="29"/>
      <c r="O35">
        <v>31</v>
      </c>
      <c r="P35" t="s">
        <v>566</v>
      </c>
      <c r="Q35" s="10" t="s">
        <v>883</v>
      </c>
      <c r="S35" t="s">
        <v>146</v>
      </c>
      <c r="T35" s="10" t="s">
        <v>936</v>
      </c>
      <c r="U35">
        <v>88</v>
      </c>
    </row>
    <row r="36" spans="3:21" x14ac:dyDescent="0.25">
      <c r="H36" s="28"/>
      <c r="I36" s="29"/>
      <c r="J36" s="29"/>
      <c r="O36">
        <v>32</v>
      </c>
      <c r="P36" t="s">
        <v>525</v>
      </c>
      <c r="Q36" s="10" t="s">
        <v>884</v>
      </c>
      <c r="S36" t="s">
        <v>63</v>
      </c>
      <c r="T36" s="10" t="s">
        <v>854</v>
      </c>
      <c r="U36">
        <v>2</v>
      </c>
    </row>
    <row r="37" spans="3:21" x14ac:dyDescent="0.25">
      <c r="C37" s="25" t="s">
        <v>670</v>
      </c>
      <c r="H37" s="28">
        <f>H33+1</f>
        <v>9</v>
      </c>
      <c r="I37" s="29" t="str">
        <f>C39</f>
        <v>Queens New York US</v>
      </c>
      <c r="J37" s="30" t="str">
        <f>LEFT(C37,L37-1)</f>
        <v>77,834</v>
      </c>
      <c r="L37">
        <f>FIND($J$3,C37)</f>
        <v>7</v>
      </c>
      <c r="O37">
        <v>33</v>
      </c>
      <c r="P37" t="s">
        <v>147</v>
      </c>
      <c r="Q37" s="10" t="s">
        <v>885</v>
      </c>
      <c r="S37" t="s">
        <v>103</v>
      </c>
      <c r="T37" s="10" t="s">
        <v>925</v>
      </c>
      <c r="U37">
        <v>77</v>
      </c>
    </row>
    <row r="38" spans="3:21" x14ac:dyDescent="0.25">
      <c r="H38" s="28"/>
      <c r="I38" s="29"/>
      <c r="J38" s="29"/>
      <c r="O38">
        <v>34</v>
      </c>
      <c r="P38" t="s">
        <v>111</v>
      </c>
      <c r="Q38" s="10" t="s">
        <v>886</v>
      </c>
      <c r="S38" t="s">
        <v>569</v>
      </c>
      <c r="T38" s="10" t="s">
        <v>1019</v>
      </c>
      <c r="U38">
        <v>174</v>
      </c>
    </row>
    <row r="39" spans="3:21" x14ac:dyDescent="0.25">
      <c r="C39" s="24" t="s">
        <v>563</v>
      </c>
      <c r="H39" s="28"/>
      <c r="I39" s="29"/>
      <c r="J39" s="29"/>
      <c r="O39">
        <v>35</v>
      </c>
      <c r="P39" t="s">
        <v>126</v>
      </c>
      <c r="Q39" s="10" t="s">
        <v>886</v>
      </c>
      <c r="S39" t="s">
        <v>96</v>
      </c>
      <c r="T39" s="10" t="s">
        <v>858</v>
      </c>
      <c r="U39">
        <v>6</v>
      </c>
    </row>
    <row r="40" spans="3:21" x14ac:dyDescent="0.25">
      <c r="H40" s="28"/>
      <c r="I40" s="29"/>
      <c r="J40" s="29"/>
      <c r="O40">
        <v>36</v>
      </c>
      <c r="P40" t="s">
        <v>169</v>
      </c>
      <c r="Q40" s="10" t="s">
        <v>887</v>
      </c>
      <c r="S40" t="s">
        <v>571</v>
      </c>
      <c r="T40" s="10" t="s">
        <v>961</v>
      </c>
      <c r="U40">
        <v>113</v>
      </c>
    </row>
    <row r="41" spans="3:21" x14ac:dyDescent="0.25">
      <c r="C41" s="25" t="s">
        <v>671</v>
      </c>
      <c r="H41" s="28">
        <f>H37+1</f>
        <v>10</v>
      </c>
      <c r="I41" s="29" t="str">
        <f>C43</f>
        <v>Kings New York US</v>
      </c>
      <c r="J41" s="30" t="str">
        <f>LEFT(C41,L41-1)</f>
        <v>76,446</v>
      </c>
      <c r="L41">
        <f>FIND($J$3,C41)</f>
        <v>7</v>
      </c>
      <c r="O41">
        <v>37</v>
      </c>
      <c r="P41" t="s">
        <v>101</v>
      </c>
      <c r="Q41" s="10" t="s">
        <v>888</v>
      </c>
      <c r="S41" t="s">
        <v>101</v>
      </c>
      <c r="T41" s="10" t="s">
        <v>888</v>
      </c>
      <c r="U41">
        <v>37</v>
      </c>
    </row>
    <row r="42" spans="3:21" x14ac:dyDescent="0.25">
      <c r="H42" s="28"/>
      <c r="I42" s="29"/>
      <c r="J42" s="29"/>
      <c r="O42">
        <v>38</v>
      </c>
      <c r="P42" t="s">
        <v>123</v>
      </c>
      <c r="Q42" s="10" t="s">
        <v>889</v>
      </c>
      <c r="S42" t="s">
        <v>120</v>
      </c>
      <c r="T42" s="10" t="s">
        <v>926</v>
      </c>
      <c r="U42">
        <v>78</v>
      </c>
    </row>
    <row r="43" spans="3:21" x14ac:dyDescent="0.25">
      <c r="C43" s="24" t="s">
        <v>564</v>
      </c>
      <c r="H43" s="28"/>
      <c r="I43" s="29"/>
      <c r="J43" s="29"/>
      <c r="O43">
        <v>39</v>
      </c>
      <c r="P43" t="s">
        <v>78</v>
      </c>
      <c r="Q43" s="10" t="s">
        <v>890</v>
      </c>
      <c r="S43" t="s">
        <v>124</v>
      </c>
      <c r="T43" s="10" t="s">
        <v>977</v>
      </c>
      <c r="U43">
        <v>130</v>
      </c>
    </row>
    <row r="44" spans="3:21" x14ac:dyDescent="0.25">
      <c r="H44" s="28"/>
      <c r="I44" s="29"/>
      <c r="J44" s="29"/>
      <c r="O44">
        <v>40</v>
      </c>
      <c r="P44" t="s">
        <v>107</v>
      </c>
      <c r="Q44" s="10" t="s">
        <v>891</v>
      </c>
      <c r="S44" t="s">
        <v>512</v>
      </c>
      <c r="T44" s="10" t="s">
        <v>603</v>
      </c>
      <c r="U44">
        <v>121</v>
      </c>
    </row>
    <row r="45" spans="3:21" x14ac:dyDescent="0.25">
      <c r="C45" s="25" t="s">
        <v>672</v>
      </c>
      <c r="H45" s="28">
        <f>H41+1</f>
        <v>11</v>
      </c>
      <c r="I45" s="29" t="str">
        <f>C47</f>
        <v>Riverside California US</v>
      </c>
      <c r="J45" s="30" t="str">
        <f>LEFT(C45,L45-1)</f>
        <v>68,920</v>
      </c>
      <c r="L45">
        <f>FIND($J$3,C45)</f>
        <v>7</v>
      </c>
      <c r="O45">
        <v>41</v>
      </c>
      <c r="P45" t="s">
        <v>137</v>
      </c>
      <c r="Q45" s="10" t="s">
        <v>892</v>
      </c>
      <c r="S45" t="s">
        <v>102</v>
      </c>
      <c r="T45" s="10" t="s">
        <v>934</v>
      </c>
      <c r="U45">
        <v>86</v>
      </c>
    </row>
    <row r="46" spans="3:21" x14ac:dyDescent="0.25">
      <c r="H46" s="28"/>
      <c r="I46" s="29"/>
      <c r="J46" s="29"/>
      <c r="O46">
        <v>42</v>
      </c>
      <c r="P46" t="s">
        <v>97</v>
      </c>
      <c r="Q46" s="10" t="s">
        <v>893</v>
      </c>
      <c r="S46" t="s">
        <v>105</v>
      </c>
      <c r="T46" s="10" t="s">
        <v>953</v>
      </c>
      <c r="U46">
        <v>105</v>
      </c>
    </row>
    <row r="47" spans="3:21" x14ac:dyDescent="0.25">
      <c r="C47" s="24" t="s">
        <v>119</v>
      </c>
      <c r="H47" s="28"/>
      <c r="I47" s="29"/>
      <c r="J47" s="29"/>
      <c r="O47">
        <v>43</v>
      </c>
      <c r="P47" t="s">
        <v>263</v>
      </c>
      <c r="Q47" s="10" t="s">
        <v>894</v>
      </c>
      <c r="S47" t="s">
        <v>224</v>
      </c>
      <c r="T47" s="10" t="s">
        <v>915</v>
      </c>
      <c r="U47">
        <v>66</v>
      </c>
    </row>
    <row r="48" spans="3:21" x14ac:dyDescent="0.25">
      <c r="H48" s="28"/>
      <c r="I48" s="29"/>
      <c r="J48" s="29"/>
      <c r="O48">
        <v>44</v>
      </c>
      <c r="P48" t="s">
        <v>139</v>
      </c>
      <c r="Q48" s="10" t="s">
        <v>895</v>
      </c>
      <c r="S48" t="s">
        <v>121</v>
      </c>
      <c r="T48" s="10" t="s">
        <v>905</v>
      </c>
      <c r="U48">
        <v>54</v>
      </c>
    </row>
    <row r="49" spans="3:21" x14ac:dyDescent="0.25">
      <c r="C49" s="25" t="s">
        <v>673</v>
      </c>
      <c r="H49" s="28">
        <f>H45+1</f>
        <v>12</v>
      </c>
      <c r="I49" s="29" t="str">
        <f>C51</f>
        <v>Tarrant Texas US</v>
      </c>
      <c r="J49" s="30" t="str">
        <f>LEFT(C49,L49-1)</f>
        <v>68,803</v>
      </c>
      <c r="L49">
        <f>FIND($J$3,C49)</f>
        <v>7</v>
      </c>
      <c r="O49">
        <v>45</v>
      </c>
      <c r="P49" t="s">
        <v>185</v>
      </c>
      <c r="Q49" s="10" t="s">
        <v>896</v>
      </c>
      <c r="S49" t="s">
        <v>147</v>
      </c>
      <c r="T49" s="10" t="s">
        <v>885</v>
      </c>
      <c r="U49">
        <v>33</v>
      </c>
    </row>
    <row r="50" spans="3:21" x14ac:dyDescent="0.25">
      <c r="H50" s="28"/>
      <c r="I50" s="29"/>
      <c r="J50" s="29"/>
      <c r="O50">
        <v>46</v>
      </c>
      <c r="P50" t="s">
        <v>77</v>
      </c>
      <c r="Q50" s="10" t="s">
        <v>897</v>
      </c>
      <c r="S50" t="s">
        <v>142</v>
      </c>
      <c r="T50" s="10" t="s">
        <v>960</v>
      </c>
      <c r="U50">
        <v>112</v>
      </c>
    </row>
    <row r="51" spans="3:21" x14ac:dyDescent="0.25">
      <c r="C51" s="24" t="s">
        <v>136</v>
      </c>
      <c r="H51" s="28"/>
      <c r="I51" s="29"/>
      <c r="J51" s="29"/>
      <c r="O51">
        <v>47</v>
      </c>
      <c r="P51" t="s">
        <v>152</v>
      </c>
      <c r="Q51" s="10" t="s">
        <v>898</v>
      </c>
      <c r="S51" t="s">
        <v>588</v>
      </c>
      <c r="T51" s="10" t="s">
        <v>1016</v>
      </c>
      <c r="U51">
        <v>171</v>
      </c>
    </row>
    <row r="52" spans="3:21" x14ac:dyDescent="0.25">
      <c r="H52" s="28"/>
      <c r="I52" s="29"/>
      <c r="J52" s="29"/>
      <c r="O52">
        <v>48</v>
      </c>
      <c r="P52" t="s">
        <v>68</v>
      </c>
      <c r="Q52" s="10" t="s">
        <v>899</v>
      </c>
      <c r="S52" t="s">
        <v>183</v>
      </c>
      <c r="T52" s="10" t="s">
        <v>871</v>
      </c>
      <c r="U52">
        <v>19</v>
      </c>
    </row>
    <row r="53" spans="3:21" x14ac:dyDescent="0.25">
      <c r="C53" s="25" t="s">
        <v>674</v>
      </c>
      <c r="H53" s="28">
        <f>H49+1</f>
        <v>13</v>
      </c>
      <c r="I53" s="29" t="str">
        <f>C55</f>
        <v>Bexar Texas US</v>
      </c>
      <c r="J53" s="30" t="str">
        <f>LEFT(C53,L53-1)</f>
        <v>66,231</v>
      </c>
      <c r="L53">
        <f>FIND($J$3,C53)</f>
        <v>7</v>
      </c>
      <c r="O53">
        <v>49</v>
      </c>
      <c r="P53" t="s">
        <v>86</v>
      </c>
      <c r="Q53" s="10" t="s">
        <v>900</v>
      </c>
      <c r="S53" t="s">
        <v>589</v>
      </c>
      <c r="T53" s="10" t="s">
        <v>1029</v>
      </c>
      <c r="U53">
        <v>185</v>
      </c>
    </row>
    <row r="54" spans="3:21" x14ac:dyDescent="0.25">
      <c r="H54" s="28"/>
      <c r="I54" s="29"/>
      <c r="J54" s="29"/>
      <c r="O54">
        <v>50</v>
      </c>
      <c r="P54" t="s">
        <v>74</v>
      </c>
      <c r="Q54" s="10" t="s">
        <v>901</v>
      </c>
      <c r="S54" t="s">
        <v>99</v>
      </c>
      <c r="T54" s="10" t="s">
        <v>985</v>
      </c>
      <c r="U54">
        <v>138</v>
      </c>
    </row>
    <row r="55" spans="3:21" x14ac:dyDescent="0.25">
      <c r="C55" s="24" t="s">
        <v>148</v>
      </c>
      <c r="H55" s="28"/>
      <c r="I55" s="29"/>
      <c r="J55" s="29"/>
      <c r="O55">
        <v>51</v>
      </c>
      <c r="P55" t="s">
        <v>145</v>
      </c>
      <c r="Q55" s="10" t="s">
        <v>902</v>
      </c>
      <c r="S55" t="s">
        <v>536</v>
      </c>
      <c r="T55" s="10" t="s">
        <v>981</v>
      </c>
      <c r="U55">
        <v>134</v>
      </c>
    </row>
    <row r="56" spans="3:21" x14ac:dyDescent="0.25">
      <c r="H56" s="28"/>
      <c r="I56" s="29"/>
      <c r="J56" s="29"/>
      <c r="O56">
        <v>52</v>
      </c>
      <c r="P56" t="s">
        <v>510</v>
      </c>
      <c r="Q56" s="10" t="s">
        <v>903</v>
      </c>
      <c r="S56" t="s">
        <v>91</v>
      </c>
      <c r="T56" s="10" t="s">
        <v>911</v>
      </c>
      <c r="U56">
        <v>60</v>
      </c>
    </row>
    <row r="57" spans="3:21" x14ac:dyDescent="0.25">
      <c r="C57" s="25" t="s">
        <v>675</v>
      </c>
      <c r="H57" s="28">
        <f>H53+1</f>
        <v>14</v>
      </c>
      <c r="I57" s="29" t="str">
        <f>C59</f>
        <v>San Bernardino California US</v>
      </c>
      <c r="J57" s="30" t="str">
        <f>LEFT(C57,L57-1)</f>
        <v>65,331</v>
      </c>
      <c r="L57">
        <f>FIND($J$3,C57)</f>
        <v>7</v>
      </c>
      <c r="O57">
        <v>53</v>
      </c>
      <c r="P57" t="s">
        <v>116</v>
      </c>
      <c r="Q57" s="10" t="s">
        <v>904</v>
      </c>
      <c r="S57" t="s">
        <v>70</v>
      </c>
      <c r="T57" s="10" t="s">
        <v>907</v>
      </c>
      <c r="U57">
        <v>56</v>
      </c>
    </row>
    <row r="58" spans="3:21" x14ac:dyDescent="0.25">
      <c r="H58" s="28"/>
      <c r="I58" s="29"/>
      <c r="J58" s="29"/>
      <c r="O58">
        <v>54</v>
      </c>
      <c r="P58" t="s">
        <v>121</v>
      </c>
      <c r="Q58" s="10" t="s">
        <v>905</v>
      </c>
      <c r="S58" t="s">
        <v>138</v>
      </c>
      <c r="T58" s="10" t="s">
        <v>913</v>
      </c>
      <c r="U58">
        <v>62</v>
      </c>
    </row>
    <row r="59" spans="3:21" x14ac:dyDescent="0.25">
      <c r="C59" s="24" t="s">
        <v>156</v>
      </c>
      <c r="H59" s="28"/>
      <c r="I59" s="29"/>
      <c r="J59" s="29"/>
      <c r="O59">
        <v>55</v>
      </c>
      <c r="P59" t="s">
        <v>65</v>
      </c>
      <c r="Q59" s="10" t="s">
        <v>906</v>
      </c>
      <c r="S59" t="s">
        <v>71</v>
      </c>
      <c r="T59" s="10" t="s">
        <v>910</v>
      </c>
      <c r="U59">
        <v>59</v>
      </c>
    </row>
    <row r="60" spans="3:21" x14ac:dyDescent="0.25">
      <c r="H60" s="28"/>
      <c r="I60" s="29"/>
      <c r="J60" s="29"/>
      <c r="O60">
        <v>56</v>
      </c>
      <c r="P60" t="s">
        <v>70</v>
      </c>
      <c r="Q60" s="10" t="s">
        <v>907</v>
      </c>
      <c r="S60" t="s">
        <v>581</v>
      </c>
      <c r="T60" s="10" t="s">
        <v>1014</v>
      </c>
      <c r="U60">
        <v>169</v>
      </c>
    </row>
    <row r="61" spans="3:21" x14ac:dyDescent="0.25">
      <c r="C61" s="25" t="s">
        <v>676</v>
      </c>
      <c r="H61" s="28">
        <f>H57+1</f>
        <v>15</v>
      </c>
      <c r="I61" s="29" t="str">
        <f>C63</f>
        <v>Orange California US</v>
      </c>
      <c r="J61" s="30" t="str">
        <f>LEFT(C61,L61-1)</f>
        <v>60,298</v>
      </c>
      <c r="L61">
        <f>FIND($J$3,C61)</f>
        <v>7</v>
      </c>
      <c r="O61">
        <v>57</v>
      </c>
      <c r="P61" t="s">
        <v>87</v>
      </c>
      <c r="Q61" s="10" t="s">
        <v>908</v>
      </c>
      <c r="S61" t="s">
        <v>158</v>
      </c>
      <c r="T61" s="10" t="s">
        <v>948</v>
      </c>
      <c r="U61">
        <v>100</v>
      </c>
    </row>
    <row r="62" spans="3:21" x14ac:dyDescent="0.25">
      <c r="H62" s="28"/>
      <c r="I62" s="29"/>
      <c r="J62" s="29"/>
      <c r="O62">
        <v>58</v>
      </c>
      <c r="P62" t="s">
        <v>519</v>
      </c>
      <c r="Q62" s="10" t="s">
        <v>909</v>
      </c>
      <c r="S62" t="s">
        <v>126</v>
      </c>
      <c r="T62" s="10" t="s">
        <v>886</v>
      </c>
      <c r="U62">
        <v>35</v>
      </c>
    </row>
    <row r="63" spans="3:21" x14ac:dyDescent="0.25">
      <c r="C63" s="24" t="s">
        <v>106</v>
      </c>
      <c r="H63" s="28"/>
      <c r="I63" s="29"/>
      <c r="J63" s="29"/>
      <c r="O63">
        <v>59</v>
      </c>
      <c r="P63" t="s">
        <v>71</v>
      </c>
      <c r="Q63" s="10" t="s">
        <v>910</v>
      </c>
      <c r="S63" t="s">
        <v>263</v>
      </c>
      <c r="T63" s="10" t="s">
        <v>894</v>
      </c>
      <c r="U63">
        <v>43</v>
      </c>
    </row>
    <row r="64" spans="3:21" x14ac:dyDescent="0.25">
      <c r="H64" s="28"/>
      <c r="I64" s="29"/>
      <c r="J64" s="29"/>
      <c r="O64">
        <v>60</v>
      </c>
      <c r="P64" t="s">
        <v>91</v>
      </c>
      <c r="Q64" s="10" t="s">
        <v>911</v>
      </c>
      <c r="S64" t="s">
        <v>97</v>
      </c>
      <c r="T64" s="10" t="s">
        <v>893</v>
      </c>
      <c r="U64">
        <v>42</v>
      </c>
    </row>
    <row r="65" spans="3:21" x14ac:dyDescent="0.25">
      <c r="C65" s="25" t="s">
        <v>677</v>
      </c>
      <c r="H65" s="28">
        <f>H61+1</f>
        <v>16</v>
      </c>
      <c r="I65" s="29" t="str">
        <f>C67</f>
        <v>San Diego California US</v>
      </c>
      <c r="J65" s="30" t="str">
        <f>LEFT(C65,L65-1)</f>
        <v>57,409</v>
      </c>
      <c r="L65">
        <f>FIND($J$3,C65)</f>
        <v>7</v>
      </c>
      <c r="O65">
        <v>61</v>
      </c>
      <c r="P65" t="s">
        <v>135</v>
      </c>
      <c r="Q65" s="10" t="s">
        <v>912</v>
      </c>
      <c r="S65" t="s">
        <v>526</v>
      </c>
      <c r="T65" s="10" t="s">
        <v>604</v>
      </c>
      <c r="U65">
        <v>147</v>
      </c>
    </row>
    <row r="66" spans="3:21" x14ac:dyDescent="0.25">
      <c r="H66" s="28"/>
      <c r="I66" s="29"/>
      <c r="J66" s="29"/>
      <c r="O66">
        <v>62</v>
      </c>
      <c r="P66" t="s">
        <v>138</v>
      </c>
      <c r="Q66" s="10" t="s">
        <v>913</v>
      </c>
      <c r="S66" t="s">
        <v>179</v>
      </c>
      <c r="T66" s="10" t="s">
        <v>943</v>
      </c>
      <c r="U66">
        <v>95</v>
      </c>
    </row>
    <row r="67" spans="3:21" x14ac:dyDescent="0.25">
      <c r="C67" s="24" t="s">
        <v>93</v>
      </c>
      <c r="H67" s="28"/>
      <c r="I67" s="29"/>
      <c r="J67" s="29"/>
      <c r="O67">
        <v>63</v>
      </c>
      <c r="P67" t="s">
        <v>528</v>
      </c>
      <c r="Q67" s="10" t="s">
        <v>598</v>
      </c>
      <c r="S67" t="s">
        <v>509</v>
      </c>
      <c r="T67" s="10" t="s">
        <v>1008</v>
      </c>
      <c r="U67">
        <v>162</v>
      </c>
    </row>
    <row r="68" spans="3:21" x14ac:dyDescent="0.25">
      <c r="H68" s="28"/>
      <c r="I68" s="29"/>
      <c r="J68" s="29"/>
      <c r="O68">
        <v>64</v>
      </c>
      <c r="P68" t="s">
        <v>129</v>
      </c>
      <c r="Q68" s="10" t="s">
        <v>914</v>
      </c>
      <c r="S68" t="s">
        <v>139</v>
      </c>
      <c r="T68" s="10" t="s">
        <v>895</v>
      </c>
      <c r="U68">
        <v>44</v>
      </c>
    </row>
    <row r="69" spans="3:21" x14ac:dyDescent="0.25">
      <c r="C69" s="25" t="s">
        <v>678</v>
      </c>
      <c r="H69" s="28">
        <f>H65+1</f>
        <v>17</v>
      </c>
      <c r="I69" s="29" t="str">
        <f>C71</f>
        <v>Bronx New York US</v>
      </c>
      <c r="J69" s="30" t="str">
        <f>LEFT(C69,L69-1)</f>
        <v>55,999</v>
      </c>
      <c r="L69">
        <f>FIND($J$3,C69)</f>
        <v>7</v>
      </c>
      <c r="O69">
        <v>65</v>
      </c>
      <c r="P69" t="s">
        <v>150</v>
      </c>
      <c r="Q69" s="10" t="s">
        <v>914</v>
      </c>
      <c r="S69" t="s">
        <v>182</v>
      </c>
      <c r="T69" s="10" t="s">
        <v>1021</v>
      </c>
      <c r="U69">
        <v>176</v>
      </c>
    </row>
    <row r="70" spans="3:21" x14ac:dyDescent="0.25">
      <c r="H70" s="28"/>
      <c r="I70" s="29"/>
      <c r="J70" s="29"/>
      <c r="O70">
        <v>66</v>
      </c>
      <c r="P70" t="s">
        <v>224</v>
      </c>
      <c r="Q70" s="10" t="s">
        <v>915</v>
      </c>
      <c r="S70" t="s">
        <v>165</v>
      </c>
      <c r="T70" s="10" t="s">
        <v>937</v>
      </c>
      <c r="U70">
        <v>89</v>
      </c>
    </row>
    <row r="71" spans="3:21" x14ac:dyDescent="0.25">
      <c r="C71" s="24" t="s">
        <v>565</v>
      </c>
      <c r="H71" s="28"/>
      <c r="I71" s="29"/>
      <c r="J71" s="29"/>
      <c r="O71">
        <v>67</v>
      </c>
      <c r="P71" t="s">
        <v>149</v>
      </c>
      <c r="Q71" s="10" t="s">
        <v>916</v>
      </c>
      <c r="S71" t="s">
        <v>514</v>
      </c>
      <c r="T71" s="10" t="s">
        <v>1000</v>
      </c>
      <c r="U71">
        <v>154</v>
      </c>
    </row>
    <row r="72" spans="3:21" x14ac:dyDescent="0.25">
      <c r="H72" s="28"/>
      <c r="I72" s="29"/>
      <c r="J72" s="29"/>
      <c r="O72">
        <v>68</v>
      </c>
      <c r="P72" t="s">
        <v>73</v>
      </c>
      <c r="Q72" s="10" t="s">
        <v>917</v>
      </c>
      <c r="S72" t="s">
        <v>122</v>
      </c>
      <c r="T72" s="10" t="s">
        <v>1031</v>
      </c>
      <c r="U72">
        <v>187</v>
      </c>
    </row>
    <row r="73" spans="3:21" x14ac:dyDescent="0.25">
      <c r="C73" s="25" t="s">
        <v>679</v>
      </c>
      <c r="H73" s="28">
        <f>H69+1</f>
        <v>18</v>
      </c>
      <c r="I73" s="29" t="str">
        <f>C75</f>
        <v>Palm Beach Florida US</v>
      </c>
      <c r="J73" s="30" t="str">
        <f>LEFT(C73,L73-1)</f>
        <v>53,151</v>
      </c>
      <c r="L73">
        <f>FIND($J$3,C73)</f>
        <v>7</v>
      </c>
      <c r="O73">
        <v>69</v>
      </c>
      <c r="P73" t="s">
        <v>520</v>
      </c>
      <c r="Q73" s="10" t="s">
        <v>918</v>
      </c>
      <c r="S73" t="s">
        <v>95</v>
      </c>
      <c r="T73" s="10" t="s">
        <v>856</v>
      </c>
      <c r="U73">
        <v>4</v>
      </c>
    </row>
    <row r="74" spans="3:21" x14ac:dyDescent="0.25">
      <c r="H74" s="28"/>
      <c r="I74" s="29"/>
      <c r="J74" s="29"/>
      <c r="O74">
        <v>70</v>
      </c>
      <c r="P74" t="s">
        <v>133</v>
      </c>
      <c r="Q74" s="10" t="s">
        <v>592</v>
      </c>
      <c r="S74" t="s">
        <v>114</v>
      </c>
      <c r="T74" s="10" t="s">
        <v>941</v>
      </c>
      <c r="U74">
        <v>93</v>
      </c>
    </row>
    <row r="75" spans="3:21" x14ac:dyDescent="0.25">
      <c r="C75" s="24" t="s">
        <v>100</v>
      </c>
      <c r="H75" s="28"/>
      <c r="I75" s="29"/>
      <c r="J75" s="29"/>
      <c r="O75">
        <v>71</v>
      </c>
      <c r="P75" t="s">
        <v>517</v>
      </c>
      <c r="Q75" s="10" t="s">
        <v>919</v>
      </c>
      <c r="S75" t="s">
        <v>151</v>
      </c>
      <c r="T75" s="10" t="s">
        <v>882</v>
      </c>
      <c r="U75">
        <v>30</v>
      </c>
    </row>
    <row r="76" spans="3:21" x14ac:dyDescent="0.25">
      <c r="H76" s="28"/>
      <c r="I76" s="29"/>
      <c r="J76" s="29"/>
      <c r="O76">
        <v>72</v>
      </c>
      <c r="P76" t="s">
        <v>115</v>
      </c>
      <c r="Q76" s="10" t="s">
        <v>920</v>
      </c>
      <c r="S76" t="s">
        <v>525</v>
      </c>
      <c r="T76" s="10" t="s">
        <v>884</v>
      </c>
      <c r="U76">
        <v>32</v>
      </c>
    </row>
    <row r="77" spans="3:21" x14ac:dyDescent="0.25">
      <c r="C77" s="25" t="s">
        <v>680</v>
      </c>
      <c r="H77" s="28">
        <f>H73+1</f>
        <v>19</v>
      </c>
      <c r="I77" s="29" t="str">
        <f>C79</f>
        <v>El Paso Texas US</v>
      </c>
      <c r="J77" s="30" t="str">
        <f>LEFT(C77,L77-1)</f>
        <v>51,536</v>
      </c>
      <c r="L77">
        <f>FIND($J$3,C77)</f>
        <v>7</v>
      </c>
      <c r="O77">
        <v>73</v>
      </c>
      <c r="P77" t="s">
        <v>81</v>
      </c>
      <c r="Q77" s="10" t="s">
        <v>921</v>
      </c>
      <c r="S77" t="s">
        <v>132</v>
      </c>
      <c r="T77" s="10" t="s">
        <v>875</v>
      </c>
      <c r="U77">
        <v>23</v>
      </c>
    </row>
    <row r="78" spans="3:21" x14ac:dyDescent="0.25">
      <c r="H78" s="28"/>
      <c r="I78" s="29"/>
      <c r="J78" s="29"/>
      <c r="O78">
        <v>74</v>
      </c>
      <c r="P78" t="s">
        <v>134</v>
      </c>
      <c r="Q78" s="10" t="s">
        <v>922</v>
      </c>
      <c r="S78" t="s">
        <v>562</v>
      </c>
      <c r="T78" s="10" t="s">
        <v>988</v>
      </c>
      <c r="U78">
        <v>141</v>
      </c>
    </row>
    <row r="79" spans="3:21" x14ac:dyDescent="0.25">
      <c r="C79" s="24" t="s">
        <v>183</v>
      </c>
      <c r="H79" s="28"/>
      <c r="I79" s="29"/>
      <c r="J79" s="29"/>
      <c r="O79">
        <v>75</v>
      </c>
      <c r="P79" t="s">
        <v>515</v>
      </c>
      <c r="Q79" s="10" t="s">
        <v>923</v>
      </c>
      <c r="S79" t="s">
        <v>521</v>
      </c>
      <c r="T79" s="10" t="s">
        <v>996</v>
      </c>
      <c r="U79">
        <v>150</v>
      </c>
    </row>
    <row r="80" spans="3:21" x14ac:dyDescent="0.25">
      <c r="H80" s="28"/>
      <c r="I80" s="29"/>
      <c r="J80" s="29"/>
      <c r="O80">
        <v>76</v>
      </c>
      <c r="P80" t="s">
        <v>154</v>
      </c>
      <c r="Q80" s="10" t="s">
        <v>924</v>
      </c>
      <c r="S80" t="s">
        <v>73</v>
      </c>
      <c r="T80" s="10" t="s">
        <v>917</v>
      </c>
      <c r="U80">
        <v>68</v>
      </c>
    </row>
    <row r="81" spans="3:21" x14ac:dyDescent="0.25">
      <c r="C81" s="25" t="s">
        <v>681</v>
      </c>
      <c r="H81" s="28">
        <f>H77+1</f>
        <v>20</v>
      </c>
      <c r="I81" s="29" t="str">
        <f>C83</f>
        <v>Salt Lake Utah US</v>
      </c>
      <c r="J81" s="30" t="str">
        <f>LEFT(C81,L81-1)</f>
        <v>50,461</v>
      </c>
      <c r="L81">
        <f>FIND($J$3,C81)</f>
        <v>7</v>
      </c>
      <c r="O81">
        <v>77</v>
      </c>
      <c r="P81" t="s">
        <v>103</v>
      </c>
      <c r="Q81" s="10" t="s">
        <v>925</v>
      </c>
      <c r="S81" t="s">
        <v>507</v>
      </c>
      <c r="T81" s="10" t="s">
        <v>989</v>
      </c>
      <c r="U81">
        <v>142</v>
      </c>
    </row>
    <row r="82" spans="3:21" x14ac:dyDescent="0.25">
      <c r="H82" s="28"/>
      <c r="I82" s="29"/>
      <c r="J82" s="29"/>
      <c r="O82">
        <v>78</v>
      </c>
      <c r="P82" t="s">
        <v>120</v>
      </c>
      <c r="Q82" s="10" t="s">
        <v>926</v>
      </c>
      <c r="S82" t="s">
        <v>578</v>
      </c>
      <c r="T82" s="10" t="s">
        <v>1024</v>
      </c>
      <c r="U82">
        <v>179</v>
      </c>
    </row>
    <row r="83" spans="3:21" x14ac:dyDescent="0.25">
      <c r="C83" s="24" t="s">
        <v>113</v>
      </c>
      <c r="H83" s="28"/>
      <c r="I83" s="29"/>
      <c r="J83" s="29"/>
      <c r="O83">
        <v>79</v>
      </c>
      <c r="P83" t="s">
        <v>529</v>
      </c>
      <c r="Q83" s="10" t="s">
        <v>927</v>
      </c>
      <c r="S83" t="s">
        <v>135</v>
      </c>
      <c r="T83" s="10" t="s">
        <v>912</v>
      </c>
      <c r="U83">
        <v>61</v>
      </c>
    </row>
    <row r="84" spans="3:21" x14ac:dyDescent="0.25">
      <c r="H84" s="28"/>
      <c r="I84" s="29"/>
      <c r="J84" s="29"/>
      <c r="O84">
        <v>80</v>
      </c>
      <c r="P84" t="s">
        <v>80</v>
      </c>
      <c r="Q84" s="10" t="s">
        <v>928</v>
      </c>
      <c r="S84" t="s">
        <v>150</v>
      </c>
      <c r="T84" s="10" t="s">
        <v>914</v>
      </c>
      <c r="U84">
        <v>65</v>
      </c>
    </row>
    <row r="85" spans="3:21" x14ac:dyDescent="0.25">
      <c r="C85" s="25" t="s">
        <v>682</v>
      </c>
      <c r="H85" s="28">
        <f>H81+1</f>
        <v>21</v>
      </c>
      <c r="I85" s="29" t="str">
        <f>C87</f>
        <v>Nassau New York US</v>
      </c>
      <c r="J85" s="30" t="str">
        <f>LEFT(C85,L85-1)</f>
        <v>50,407</v>
      </c>
      <c r="L85">
        <f>FIND($J$3,C85)</f>
        <v>7</v>
      </c>
      <c r="O85">
        <v>81</v>
      </c>
      <c r="P85" t="s">
        <v>144</v>
      </c>
      <c r="Q85" s="10" t="s">
        <v>929</v>
      </c>
      <c r="S85" t="s">
        <v>83</v>
      </c>
      <c r="T85" s="10" t="s">
        <v>939</v>
      </c>
      <c r="U85">
        <v>91</v>
      </c>
    </row>
    <row r="86" spans="3:21" x14ac:dyDescent="0.25">
      <c r="H86" s="28"/>
      <c r="I86" s="29"/>
      <c r="J86" s="29"/>
      <c r="O86">
        <v>82</v>
      </c>
      <c r="P86" t="s">
        <v>141</v>
      </c>
      <c r="Q86" s="10" t="s">
        <v>930</v>
      </c>
      <c r="S86" t="s">
        <v>542</v>
      </c>
      <c r="T86" s="10" t="s">
        <v>967</v>
      </c>
      <c r="U86">
        <v>119</v>
      </c>
    </row>
    <row r="87" spans="3:21" x14ac:dyDescent="0.25">
      <c r="C87" s="24" t="s">
        <v>61</v>
      </c>
      <c r="H87" s="28"/>
      <c r="I87" s="29"/>
      <c r="J87" s="29"/>
      <c r="O87">
        <v>83</v>
      </c>
      <c r="P87" t="s">
        <v>220</v>
      </c>
      <c r="Q87" s="10" t="s">
        <v>931</v>
      </c>
      <c r="S87" t="s">
        <v>163</v>
      </c>
      <c r="T87" s="10" t="s">
        <v>938</v>
      </c>
      <c r="U87">
        <v>90</v>
      </c>
    </row>
    <row r="88" spans="3:21" x14ac:dyDescent="0.25">
      <c r="H88" s="28"/>
      <c r="I88" s="29"/>
      <c r="J88" s="29"/>
      <c r="O88">
        <v>84</v>
      </c>
      <c r="P88" t="s">
        <v>76</v>
      </c>
      <c r="Q88" s="10" t="s">
        <v>932</v>
      </c>
      <c r="S88" t="s">
        <v>530</v>
      </c>
      <c r="T88" s="10" t="s">
        <v>964</v>
      </c>
      <c r="U88">
        <v>116</v>
      </c>
    </row>
    <row r="89" spans="3:21" x14ac:dyDescent="0.25">
      <c r="C89" s="25" t="s">
        <v>683</v>
      </c>
      <c r="H89" s="28">
        <f>H85+1</f>
        <v>22</v>
      </c>
      <c r="I89" s="29" t="str">
        <f>C91</f>
        <v>Suffolk New York US</v>
      </c>
      <c r="J89" s="30" t="str">
        <f>LEFT(C89,L89-1)</f>
        <v>49,604</v>
      </c>
      <c r="L89">
        <f>FIND($J$3,C89)</f>
        <v>7</v>
      </c>
      <c r="O89">
        <v>85</v>
      </c>
      <c r="P89" t="s">
        <v>89</v>
      </c>
      <c r="Q89" s="10" t="s">
        <v>933</v>
      </c>
      <c r="S89" t="s">
        <v>186</v>
      </c>
      <c r="T89" s="10" t="s">
        <v>957</v>
      </c>
      <c r="U89">
        <v>109</v>
      </c>
    </row>
    <row r="90" spans="3:21" x14ac:dyDescent="0.25">
      <c r="H90" s="28"/>
      <c r="I90" s="29"/>
      <c r="J90" s="29"/>
      <c r="O90">
        <v>86</v>
      </c>
      <c r="P90" t="s">
        <v>102</v>
      </c>
      <c r="Q90" s="10" t="s">
        <v>934</v>
      </c>
      <c r="S90" t="s">
        <v>169</v>
      </c>
      <c r="T90" s="10" t="s">
        <v>887</v>
      </c>
      <c r="U90">
        <v>36</v>
      </c>
    </row>
    <row r="91" spans="3:21" x14ac:dyDescent="0.25">
      <c r="C91" s="24" t="s">
        <v>62</v>
      </c>
      <c r="H91" s="28"/>
      <c r="I91" s="29"/>
      <c r="J91" s="29"/>
      <c r="O91">
        <v>87</v>
      </c>
      <c r="P91" t="s">
        <v>538</v>
      </c>
      <c r="Q91" s="10" t="s">
        <v>935</v>
      </c>
      <c r="S91" t="s">
        <v>68</v>
      </c>
      <c r="T91" s="10" t="s">
        <v>899</v>
      </c>
      <c r="U91">
        <v>48</v>
      </c>
    </row>
    <row r="92" spans="3:21" x14ac:dyDescent="0.25">
      <c r="H92" s="28"/>
      <c r="I92" s="29"/>
      <c r="J92" s="29"/>
      <c r="O92">
        <v>88</v>
      </c>
      <c r="P92" t="s">
        <v>146</v>
      </c>
      <c r="Q92" s="10" t="s">
        <v>936</v>
      </c>
      <c r="S92" t="s">
        <v>564</v>
      </c>
      <c r="T92" s="10" t="s">
        <v>862</v>
      </c>
      <c r="U92">
        <v>10</v>
      </c>
    </row>
    <row r="93" spans="3:21" x14ac:dyDescent="0.25">
      <c r="C93" s="25" t="s">
        <v>684</v>
      </c>
      <c r="H93" s="28">
        <f>H89+1</f>
        <v>23</v>
      </c>
      <c r="I93" s="29" t="str">
        <f>C95</f>
        <v>Hillsborough Florida US</v>
      </c>
      <c r="J93" s="30" t="str">
        <f>LEFT(C93,L93-1)</f>
        <v>48,925</v>
      </c>
      <c r="L93">
        <f>FIND($J$3,C93)</f>
        <v>7</v>
      </c>
      <c r="O93">
        <v>89</v>
      </c>
      <c r="P93" t="s">
        <v>165</v>
      </c>
      <c r="Q93" s="10" t="s">
        <v>937</v>
      </c>
      <c r="S93" t="s">
        <v>561</v>
      </c>
      <c r="T93" s="10" t="s">
        <v>983</v>
      </c>
      <c r="U93">
        <v>136</v>
      </c>
    </row>
    <row r="94" spans="3:21" x14ac:dyDescent="0.25">
      <c r="H94" s="28"/>
      <c r="I94" s="29"/>
      <c r="J94" s="29"/>
      <c r="O94">
        <v>90</v>
      </c>
      <c r="P94" t="s">
        <v>163</v>
      </c>
      <c r="Q94" s="10" t="s">
        <v>938</v>
      </c>
      <c r="S94" t="s">
        <v>115</v>
      </c>
      <c r="T94" s="10" t="s">
        <v>920</v>
      </c>
      <c r="U94">
        <v>72</v>
      </c>
    </row>
    <row r="95" spans="3:21" x14ac:dyDescent="0.25">
      <c r="C95" s="24" t="s">
        <v>132</v>
      </c>
      <c r="H95" s="28"/>
      <c r="I95" s="29"/>
      <c r="J95" s="29"/>
      <c r="O95">
        <v>91</v>
      </c>
      <c r="P95" t="s">
        <v>83</v>
      </c>
      <c r="Q95" s="10" t="s">
        <v>939</v>
      </c>
      <c r="S95" t="s">
        <v>161</v>
      </c>
      <c r="T95" s="10" t="s">
        <v>958</v>
      </c>
      <c r="U95">
        <v>110</v>
      </c>
    </row>
    <row r="96" spans="3:21" x14ac:dyDescent="0.25">
      <c r="H96" s="28"/>
      <c r="I96" s="29"/>
      <c r="J96" s="29"/>
      <c r="O96">
        <v>92</v>
      </c>
      <c r="P96" t="s">
        <v>516</v>
      </c>
      <c r="Q96" s="10" t="s">
        <v>940</v>
      </c>
      <c r="S96" t="s">
        <v>166</v>
      </c>
      <c r="T96" s="10" t="s">
        <v>1037</v>
      </c>
      <c r="U96">
        <v>194</v>
      </c>
    </row>
    <row r="97" spans="3:21" x14ac:dyDescent="0.25">
      <c r="C97" s="25" t="s">
        <v>685</v>
      </c>
      <c r="H97" s="28">
        <f>H93+1</f>
        <v>24</v>
      </c>
      <c r="I97" s="29" t="str">
        <f>C99</f>
        <v>Orange Florida US</v>
      </c>
      <c r="J97" s="30" t="str">
        <f>LEFT(C97,L97-1)</f>
        <v>46,986</v>
      </c>
      <c r="L97">
        <f>FIND($J$3,C97)</f>
        <v>7</v>
      </c>
      <c r="O97">
        <v>93</v>
      </c>
      <c r="P97" t="s">
        <v>114</v>
      </c>
      <c r="Q97" s="10" t="s">
        <v>941</v>
      </c>
      <c r="S97" t="s">
        <v>149</v>
      </c>
      <c r="T97" s="10" t="s">
        <v>916</v>
      </c>
      <c r="U97">
        <v>67</v>
      </c>
    </row>
    <row r="98" spans="3:21" x14ac:dyDescent="0.25">
      <c r="H98" s="28"/>
      <c r="I98" s="29"/>
      <c r="J98" s="29"/>
      <c r="O98">
        <v>94</v>
      </c>
      <c r="P98" t="s">
        <v>67</v>
      </c>
      <c r="Q98" s="10" t="s">
        <v>942</v>
      </c>
      <c r="S98" t="s">
        <v>557</v>
      </c>
      <c r="T98" s="10" t="s">
        <v>999</v>
      </c>
      <c r="U98">
        <v>153</v>
      </c>
    </row>
    <row r="99" spans="3:21" x14ac:dyDescent="0.25">
      <c r="C99" s="24" t="s">
        <v>118</v>
      </c>
      <c r="H99" s="28"/>
      <c r="I99" s="29"/>
      <c r="J99" s="29"/>
      <c r="O99">
        <v>95</v>
      </c>
      <c r="P99" t="s">
        <v>179</v>
      </c>
      <c r="Q99" s="10" t="s">
        <v>943</v>
      </c>
      <c r="S99" t="s">
        <v>66</v>
      </c>
      <c r="T99" s="10" t="s">
        <v>853</v>
      </c>
      <c r="U99">
        <v>1</v>
      </c>
    </row>
    <row r="100" spans="3:21" x14ac:dyDescent="0.25">
      <c r="H100" s="28"/>
      <c r="I100" s="29"/>
      <c r="J100" s="29"/>
      <c r="O100">
        <v>96</v>
      </c>
      <c r="P100" t="s">
        <v>155</v>
      </c>
      <c r="Q100" s="10" t="s">
        <v>944</v>
      </c>
      <c r="S100" t="s">
        <v>538</v>
      </c>
      <c r="T100" s="10" t="s">
        <v>935</v>
      </c>
      <c r="U100">
        <v>87</v>
      </c>
    </row>
    <row r="101" spans="3:21" x14ac:dyDescent="0.25">
      <c r="C101" s="25" t="s">
        <v>686</v>
      </c>
      <c r="H101" s="28">
        <f>H97+1</f>
        <v>25</v>
      </c>
      <c r="I101" s="29" t="str">
        <f>C103</f>
        <v>Philadelphia Pennsylvania US</v>
      </c>
      <c r="J101" s="30" t="str">
        <f>LEFT(C101,L101-1)</f>
        <v>45,451</v>
      </c>
      <c r="L101">
        <f>FIND($J$3,C101)</f>
        <v>7</v>
      </c>
      <c r="O101">
        <v>97</v>
      </c>
      <c r="P101" t="s">
        <v>104</v>
      </c>
      <c r="Q101" s="10" t="s">
        <v>945</v>
      </c>
      <c r="S101" t="s">
        <v>89</v>
      </c>
      <c r="T101" s="10" t="s">
        <v>933</v>
      </c>
      <c r="U101">
        <v>85</v>
      </c>
    </row>
    <row r="102" spans="3:21" x14ac:dyDescent="0.25">
      <c r="H102" s="28"/>
      <c r="I102" s="29"/>
      <c r="J102" s="29"/>
      <c r="O102">
        <v>98</v>
      </c>
      <c r="P102" t="s">
        <v>537</v>
      </c>
      <c r="Q102" s="10" t="s">
        <v>946</v>
      </c>
      <c r="S102" t="s">
        <v>545</v>
      </c>
      <c r="T102" s="10" t="s">
        <v>1042</v>
      </c>
      <c r="U102">
        <v>199</v>
      </c>
    </row>
    <row r="103" spans="3:21" x14ac:dyDescent="0.25">
      <c r="C103" s="24" t="s">
        <v>79</v>
      </c>
      <c r="H103" s="28"/>
      <c r="I103" s="29"/>
      <c r="J103" s="29"/>
      <c r="O103">
        <v>99</v>
      </c>
      <c r="P103" t="s">
        <v>226</v>
      </c>
      <c r="Q103" s="10" t="s">
        <v>947</v>
      </c>
      <c r="S103" t="s">
        <v>524</v>
      </c>
      <c r="T103" s="10" t="s">
        <v>982</v>
      </c>
      <c r="U103">
        <v>135</v>
      </c>
    </row>
    <row r="104" spans="3:21" x14ac:dyDescent="0.25">
      <c r="H104" s="28"/>
      <c r="I104" s="29"/>
      <c r="J104" s="29"/>
      <c r="O104">
        <v>100</v>
      </c>
      <c r="P104" t="s">
        <v>158</v>
      </c>
      <c r="Q104" s="10" t="s">
        <v>948</v>
      </c>
      <c r="S104" t="s">
        <v>90</v>
      </c>
      <c r="T104" s="10" t="s">
        <v>857</v>
      </c>
      <c r="U104">
        <v>5</v>
      </c>
    </row>
    <row r="105" spans="3:21" x14ac:dyDescent="0.25">
      <c r="C105" s="25" t="s">
        <v>687</v>
      </c>
      <c r="H105" s="28">
        <f>H101+1</f>
        <v>26</v>
      </c>
      <c r="I105" s="29" t="str">
        <f>C107</f>
        <v>Milwaukee Wisconsin US</v>
      </c>
      <c r="J105" s="30" t="str">
        <f>LEFT(C105,L105-1)</f>
        <v>44,029</v>
      </c>
      <c r="L105">
        <f>FIND($J$3,C105)</f>
        <v>7</v>
      </c>
      <c r="O105">
        <v>101</v>
      </c>
      <c r="P105" t="s">
        <v>160</v>
      </c>
      <c r="Q105" s="10" t="s">
        <v>949</v>
      </c>
      <c r="S105" t="s">
        <v>548</v>
      </c>
      <c r="T105" s="10" t="s">
        <v>1018</v>
      </c>
      <c r="U105">
        <v>173</v>
      </c>
    </row>
    <row r="106" spans="3:21" x14ac:dyDescent="0.25">
      <c r="H106" s="28"/>
      <c r="I106" s="29"/>
      <c r="J106" s="29"/>
      <c r="O106">
        <v>102</v>
      </c>
      <c r="P106" t="s">
        <v>567</v>
      </c>
      <c r="Q106" s="10" t="s">
        <v>950</v>
      </c>
      <c r="S106" t="s">
        <v>86</v>
      </c>
      <c r="T106" s="10" t="s">
        <v>900</v>
      </c>
      <c r="U106">
        <v>49</v>
      </c>
    </row>
    <row r="107" spans="3:21" x14ac:dyDescent="0.25">
      <c r="C107" s="24" t="s">
        <v>94</v>
      </c>
      <c r="H107" s="28"/>
      <c r="I107" s="29"/>
      <c r="J107" s="29"/>
      <c r="O107">
        <v>103</v>
      </c>
      <c r="P107" t="s">
        <v>522</v>
      </c>
      <c r="Q107" s="10" t="s">
        <v>951</v>
      </c>
      <c r="S107" t="s">
        <v>558</v>
      </c>
      <c r="T107" s="10" t="s">
        <v>606</v>
      </c>
      <c r="U107">
        <v>189</v>
      </c>
    </row>
    <row r="108" spans="3:21" x14ac:dyDescent="0.25">
      <c r="H108" s="28"/>
      <c r="I108" s="29"/>
      <c r="J108" s="29"/>
      <c r="O108">
        <v>104</v>
      </c>
      <c r="P108" t="s">
        <v>532</v>
      </c>
      <c r="Q108" s="10" t="s">
        <v>952</v>
      </c>
      <c r="S108" t="s">
        <v>111</v>
      </c>
      <c r="T108" s="10" t="s">
        <v>886</v>
      </c>
      <c r="U108">
        <v>34</v>
      </c>
    </row>
    <row r="109" spans="3:21" x14ac:dyDescent="0.25">
      <c r="C109" s="25" t="s">
        <v>688</v>
      </c>
      <c r="H109" s="28">
        <f>H105+1</f>
        <v>27</v>
      </c>
      <c r="I109" s="29" t="str">
        <f>C111</f>
        <v>Wayne Michigan US</v>
      </c>
      <c r="J109" s="30" t="str">
        <f>LEFT(C109,L109-1)</f>
        <v>42,937</v>
      </c>
      <c r="L109">
        <f>FIND($J$3,C109)</f>
        <v>7</v>
      </c>
      <c r="O109">
        <v>105</v>
      </c>
      <c r="P109" t="s">
        <v>105</v>
      </c>
      <c r="Q109" s="10" t="s">
        <v>953</v>
      </c>
      <c r="S109" t="s">
        <v>556</v>
      </c>
      <c r="T109" s="10" t="s">
        <v>1043</v>
      </c>
      <c r="U109">
        <v>200</v>
      </c>
    </row>
    <row r="110" spans="3:21" x14ac:dyDescent="0.25">
      <c r="H110" s="28"/>
      <c r="I110" s="29"/>
      <c r="J110" s="29"/>
      <c r="O110">
        <v>106</v>
      </c>
      <c r="P110" t="s">
        <v>171</v>
      </c>
      <c r="Q110" s="10" t="s">
        <v>954</v>
      </c>
      <c r="S110" t="s">
        <v>69</v>
      </c>
      <c r="T110" s="10" t="s">
        <v>855</v>
      </c>
      <c r="U110">
        <v>3</v>
      </c>
    </row>
    <row r="111" spans="3:21" x14ac:dyDescent="0.25">
      <c r="C111" s="24" t="s">
        <v>64</v>
      </c>
      <c r="H111" s="28"/>
      <c r="I111" s="29"/>
      <c r="J111" s="29"/>
      <c r="O111">
        <v>107</v>
      </c>
      <c r="P111" t="s">
        <v>109</v>
      </c>
      <c r="Q111" s="10" t="s">
        <v>955</v>
      </c>
      <c r="S111" t="s">
        <v>78</v>
      </c>
      <c r="T111" s="10" t="s">
        <v>890</v>
      </c>
      <c r="U111">
        <v>39</v>
      </c>
    </row>
    <row r="112" spans="3:21" x14ac:dyDescent="0.25">
      <c r="H112" s="28"/>
      <c r="I112" s="29"/>
      <c r="J112" s="29"/>
      <c r="O112">
        <v>108</v>
      </c>
      <c r="P112" t="s">
        <v>85</v>
      </c>
      <c r="Q112" s="10" t="s">
        <v>956</v>
      </c>
      <c r="S112" t="s">
        <v>81</v>
      </c>
      <c r="T112" s="10" t="s">
        <v>921</v>
      </c>
      <c r="U112">
        <v>73</v>
      </c>
    </row>
    <row r="113" spans="3:21" x14ac:dyDescent="0.25">
      <c r="C113" s="25" t="s">
        <v>689</v>
      </c>
      <c r="H113" s="28">
        <f>H109+1</f>
        <v>28</v>
      </c>
      <c r="I113" s="29" t="str">
        <f>C115</f>
        <v>Westchester New York US</v>
      </c>
      <c r="J113" s="30" t="str">
        <f>LEFT(C113,L113-1)</f>
        <v>41,061</v>
      </c>
      <c r="L113">
        <f>FIND($J$3,C113)</f>
        <v>7</v>
      </c>
      <c r="O113">
        <v>109</v>
      </c>
      <c r="P113" t="s">
        <v>186</v>
      </c>
      <c r="Q113" s="10" t="s">
        <v>957</v>
      </c>
      <c r="S113" t="s">
        <v>94</v>
      </c>
      <c r="T113" s="10" t="s">
        <v>878</v>
      </c>
      <c r="U113">
        <v>26</v>
      </c>
    </row>
    <row r="114" spans="3:21" x14ac:dyDescent="0.25">
      <c r="H114" s="28"/>
      <c r="I114" s="29"/>
      <c r="J114" s="29"/>
      <c r="O114">
        <v>110</v>
      </c>
      <c r="P114" t="s">
        <v>161</v>
      </c>
      <c r="Q114" s="10" t="s">
        <v>958</v>
      </c>
      <c r="S114" t="s">
        <v>582</v>
      </c>
      <c r="T114" s="10" t="s">
        <v>992</v>
      </c>
      <c r="U114">
        <v>145</v>
      </c>
    </row>
    <row r="115" spans="3:21" x14ac:dyDescent="0.25">
      <c r="C115" s="24" t="s">
        <v>60</v>
      </c>
      <c r="H115" s="28"/>
      <c r="I115" s="29"/>
      <c r="J115" s="29"/>
      <c r="O115">
        <v>111</v>
      </c>
      <c r="P115" t="s">
        <v>574</v>
      </c>
      <c r="Q115" s="10" t="s">
        <v>959</v>
      </c>
      <c r="S115" t="s">
        <v>171</v>
      </c>
      <c r="T115" s="10" t="s">
        <v>954</v>
      </c>
      <c r="U115">
        <v>106</v>
      </c>
    </row>
    <row r="116" spans="3:21" x14ac:dyDescent="0.25">
      <c r="H116" s="28"/>
      <c r="I116" s="29"/>
      <c r="J116" s="29"/>
      <c r="O116">
        <v>112</v>
      </c>
      <c r="P116" t="s">
        <v>142</v>
      </c>
      <c r="Q116" s="10" t="s">
        <v>960</v>
      </c>
      <c r="S116" t="s">
        <v>84</v>
      </c>
      <c r="T116" s="10" t="s">
        <v>972</v>
      </c>
      <c r="U116">
        <v>125</v>
      </c>
    </row>
    <row r="117" spans="3:21" x14ac:dyDescent="0.25">
      <c r="C117" s="25" t="s">
        <v>690</v>
      </c>
      <c r="H117" s="28">
        <f>H113+1</f>
        <v>29</v>
      </c>
      <c r="I117" s="29" t="str">
        <f>C119</f>
        <v>Shelby Tennessee US</v>
      </c>
      <c r="J117" s="30" t="str">
        <f>LEFT(C117,L117-1)</f>
        <v>38,288</v>
      </c>
      <c r="L117">
        <f>FIND($J$3,C117)</f>
        <v>7</v>
      </c>
      <c r="O117">
        <v>113</v>
      </c>
      <c r="P117" t="s">
        <v>571</v>
      </c>
      <c r="Q117" s="10" t="s">
        <v>961</v>
      </c>
      <c r="S117" t="s">
        <v>547</v>
      </c>
      <c r="T117" s="10" t="s">
        <v>1012</v>
      </c>
      <c r="U117">
        <v>166</v>
      </c>
    </row>
    <row r="118" spans="3:21" x14ac:dyDescent="0.25">
      <c r="H118" s="28"/>
      <c r="I118" s="29"/>
      <c r="J118" s="29"/>
      <c r="O118">
        <v>114</v>
      </c>
      <c r="P118" t="s">
        <v>127</v>
      </c>
      <c r="Q118" s="10" t="s">
        <v>962</v>
      </c>
      <c r="S118" t="s">
        <v>506</v>
      </c>
      <c r="T118" s="10" t="s">
        <v>1025</v>
      </c>
      <c r="U118">
        <v>180</v>
      </c>
    </row>
    <row r="119" spans="3:21" x14ac:dyDescent="0.25">
      <c r="C119" s="24" t="s">
        <v>110</v>
      </c>
      <c r="H119" s="28"/>
      <c r="I119" s="29"/>
      <c r="J119" s="29"/>
      <c r="O119">
        <v>115</v>
      </c>
      <c r="P119" t="s">
        <v>157</v>
      </c>
      <c r="Q119" s="10" t="s">
        <v>963</v>
      </c>
      <c r="S119" t="s">
        <v>116</v>
      </c>
      <c r="T119" s="10" t="s">
        <v>904</v>
      </c>
      <c r="U119">
        <v>53</v>
      </c>
    </row>
    <row r="120" spans="3:21" x14ac:dyDescent="0.25">
      <c r="H120" s="28"/>
      <c r="I120" s="29"/>
      <c r="J120" s="29"/>
      <c r="O120">
        <v>116</v>
      </c>
      <c r="P120" t="s">
        <v>530</v>
      </c>
      <c r="Q120" s="10" t="s">
        <v>964</v>
      </c>
      <c r="S120" t="s">
        <v>568</v>
      </c>
      <c r="T120" s="10" t="s">
        <v>1002</v>
      </c>
      <c r="U120">
        <v>156</v>
      </c>
    </row>
    <row r="121" spans="3:21" x14ac:dyDescent="0.25">
      <c r="C121" s="25" t="s">
        <v>691</v>
      </c>
      <c r="H121" s="28">
        <f>H117+1</f>
        <v>30</v>
      </c>
      <c r="I121" s="29" t="str">
        <f>C123</f>
        <v>Hennepin Minnesota US</v>
      </c>
      <c r="J121" s="30" t="str">
        <f>LEFT(C121,L121-1)</f>
        <v>37,513</v>
      </c>
      <c r="L121">
        <f>FIND($J$3,C121)</f>
        <v>7</v>
      </c>
      <c r="O121">
        <v>117</v>
      </c>
      <c r="P121" t="s">
        <v>261</v>
      </c>
      <c r="Q121" s="10" t="s">
        <v>965</v>
      </c>
      <c r="S121" t="s">
        <v>98</v>
      </c>
      <c r="T121" s="10" t="s">
        <v>973</v>
      </c>
      <c r="U121">
        <v>126</v>
      </c>
    </row>
    <row r="122" spans="3:21" x14ac:dyDescent="0.25">
      <c r="H122" s="28"/>
      <c r="I122" s="29"/>
      <c r="J122" s="29"/>
      <c r="O122">
        <v>118</v>
      </c>
      <c r="P122" t="s">
        <v>544</v>
      </c>
      <c r="Q122" s="10" t="s">
        <v>966</v>
      </c>
      <c r="S122" t="s">
        <v>541</v>
      </c>
      <c r="T122" s="10" t="s">
        <v>975</v>
      </c>
      <c r="U122">
        <v>128</v>
      </c>
    </row>
    <row r="123" spans="3:21" x14ac:dyDescent="0.25">
      <c r="C123" s="24" t="s">
        <v>151</v>
      </c>
      <c r="H123" s="28"/>
      <c r="I123" s="29"/>
      <c r="J123" s="29"/>
      <c r="O123">
        <v>119</v>
      </c>
      <c r="P123" t="s">
        <v>542</v>
      </c>
      <c r="Q123" s="10" t="s">
        <v>967</v>
      </c>
      <c r="S123" t="s">
        <v>590</v>
      </c>
      <c r="T123" s="10" t="s">
        <v>1035</v>
      </c>
      <c r="U123">
        <v>192</v>
      </c>
    </row>
    <row r="124" spans="3:21" x14ac:dyDescent="0.25">
      <c r="H124" s="28"/>
      <c r="I124" s="29"/>
      <c r="J124" s="29"/>
      <c r="O124">
        <v>120</v>
      </c>
      <c r="P124" t="s">
        <v>181</v>
      </c>
      <c r="Q124" s="10" t="s">
        <v>968</v>
      </c>
      <c r="S124" t="s">
        <v>61</v>
      </c>
      <c r="T124" s="10" t="s">
        <v>873</v>
      </c>
      <c r="U124">
        <v>21</v>
      </c>
    </row>
    <row r="125" spans="3:21" x14ac:dyDescent="0.25">
      <c r="C125" s="25" t="s">
        <v>692</v>
      </c>
      <c r="H125" s="28">
        <f>H121+1</f>
        <v>31</v>
      </c>
      <c r="I125" s="29" t="str">
        <f>C127</f>
        <v>New York New York US</v>
      </c>
      <c r="J125" s="30" t="str">
        <f>LEFT(C125,L125-1)</f>
        <v>36,814</v>
      </c>
      <c r="L125">
        <f>FIND($J$3,C125)</f>
        <v>7</v>
      </c>
      <c r="O125">
        <v>121</v>
      </c>
      <c r="P125" t="s">
        <v>512</v>
      </c>
      <c r="Q125" s="10" t="s">
        <v>603</v>
      </c>
      <c r="S125" t="s">
        <v>153</v>
      </c>
      <c r="T125" s="10" t="s">
        <v>987</v>
      </c>
      <c r="U125">
        <v>140</v>
      </c>
    </row>
    <row r="126" spans="3:21" x14ac:dyDescent="0.25">
      <c r="H126" s="28"/>
      <c r="I126" s="29"/>
      <c r="J126" s="29"/>
      <c r="O126">
        <v>122</v>
      </c>
      <c r="P126" t="s">
        <v>505</v>
      </c>
      <c r="Q126" s="10" t="s">
        <v>969</v>
      </c>
      <c r="S126" t="s">
        <v>104</v>
      </c>
      <c r="T126" s="10" t="s">
        <v>945</v>
      </c>
      <c r="U126">
        <v>97</v>
      </c>
    </row>
    <row r="127" spans="3:21" x14ac:dyDescent="0.25">
      <c r="C127" s="24" t="s">
        <v>566</v>
      </c>
      <c r="H127" s="28"/>
      <c r="I127" s="29"/>
      <c r="J127" s="29"/>
      <c r="O127">
        <v>123</v>
      </c>
      <c r="P127" t="s">
        <v>523</v>
      </c>
      <c r="Q127" s="10" t="s">
        <v>970</v>
      </c>
      <c r="S127" t="s">
        <v>566</v>
      </c>
      <c r="T127" s="10" t="s">
        <v>883</v>
      </c>
      <c r="U127">
        <v>31</v>
      </c>
    </row>
    <row r="128" spans="3:21" x14ac:dyDescent="0.25">
      <c r="H128" s="28"/>
      <c r="I128" s="29"/>
      <c r="J128" s="29"/>
      <c r="O128">
        <v>124</v>
      </c>
      <c r="P128" t="s">
        <v>170</v>
      </c>
      <c r="Q128" s="10" t="s">
        <v>971</v>
      </c>
      <c r="S128" t="s">
        <v>92</v>
      </c>
      <c r="T128" s="10" t="s">
        <v>1004</v>
      </c>
      <c r="U128">
        <v>158</v>
      </c>
    </row>
    <row r="129" spans="3:21" x14ac:dyDescent="0.25">
      <c r="C129" s="25" t="s">
        <v>693</v>
      </c>
      <c r="H129" s="28">
        <f>H125+1</f>
        <v>32</v>
      </c>
      <c r="I129" s="29" t="str">
        <f>C131</f>
        <v>Hidalgo Texas US</v>
      </c>
      <c r="J129" s="30" t="str">
        <f>LEFT(C129,L129-1)</f>
        <v>35,945</v>
      </c>
      <c r="L129">
        <f>FIND($J$3,C129)</f>
        <v>7</v>
      </c>
      <c r="O129">
        <v>125</v>
      </c>
      <c r="P129" t="s">
        <v>84</v>
      </c>
      <c r="Q129" s="10" t="s">
        <v>972</v>
      </c>
      <c r="S129" t="s">
        <v>529</v>
      </c>
      <c r="T129" s="10" t="s">
        <v>927</v>
      </c>
      <c r="U129">
        <v>79</v>
      </c>
    </row>
    <row r="130" spans="3:21" x14ac:dyDescent="0.25">
      <c r="H130" s="28"/>
      <c r="I130" s="29"/>
      <c r="J130" s="29"/>
      <c r="O130">
        <v>126</v>
      </c>
      <c r="P130" t="s">
        <v>98</v>
      </c>
      <c r="Q130" s="10" t="s">
        <v>973</v>
      </c>
      <c r="S130" t="s">
        <v>74</v>
      </c>
      <c r="T130" s="10" t="s">
        <v>901</v>
      </c>
      <c r="U130">
        <v>50</v>
      </c>
    </row>
    <row r="131" spans="3:21" x14ac:dyDescent="0.25">
      <c r="C131" s="24" t="s">
        <v>525</v>
      </c>
      <c r="H131" s="28"/>
      <c r="I131" s="29"/>
      <c r="J131" s="29"/>
      <c r="O131">
        <v>127</v>
      </c>
      <c r="P131" t="s">
        <v>531</v>
      </c>
      <c r="Q131" s="10" t="s">
        <v>974</v>
      </c>
      <c r="S131" t="s">
        <v>85</v>
      </c>
      <c r="T131" s="10" t="s">
        <v>956</v>
      </c>
      <c r="U131">
        <v>108</v>
      </c>
    </row>
    <row r="132" spans="3:21" x14ac:dyDescent="0.25">
      <c r="H132" s="28"/>
      <c r="I132" s="29"/>
      <c r="J132" s="29"/>
      <c r="O132">
        <v>128</v>
      </c>
      <c r="P132" t="s">
        <v>541</v>
      </c>
      <c r="Q132" s="10" t="s">
        <v>975</v>
      </c>
      <c r="S132" t="s">
        <v>519</v>
      </c>
      <c r="T132" s="10" t="s">
        <v>909</v>
      </c>
      <c r="U132">
        <v>58</v>
      </c>
    </row>
    <row r="133" spans="3:21" x14ac:dyDescent="0.25">
      <c r="C133" s="25" t="s">
        <v>694</v>
      </c>
      <c r="H133" s="28">
        <f>H129+1</f>
        <v>33</v>
      </c>
      <c r="I133" s="29" t="str">
        <f>C135</f>
        <v>Duval Florida US</v>
      </c>
      <c r="J133" s="30" t="str">
        <f>LEFT(C133,L133-1)</f>
        <v>35,806</v>
      </c>
      <c r="L133">
        <f>FIND($J$3,C133)</f>
        <v>7</v>
      </c>
      <c r="O133">
        <v>129</v>
      </c>
      <c r="P133" t="s">
        <v>125</v>
      </c>
      <c r="Q133" s="10" t="s">
        <v>976</v>
      </c>
      <c r="S133" t="s">
        <v>106</v>
      </c>
      <c r="T133" s="10" t="s">
        <v>867</v>
      </c>
      <c r="U133">
        <v>15</v>
      </c>
    </row>
    <row r="134" spans="3:21" x14ac:dyDescent="0.25">
      <c r="H134" s="28"/>
      <c r="I134" s="29"/>
      <c r="J134" s="29"/>
      <c r="O134">
        <v>130</v>
      </c>
      <c r="P134" t="s">
        <v>124</v>
      </c>
      <c r="Q134" s="10" t="s">
        <v>977</v>
      </c>
      <c r="S134" t="s">
        <v>118</v>
      </c>
      <c r="T134" s="10" t="s">
        <v>876</v>
      </c>
      <c r="U134">
        <v>24</v>
      </c>
    </row>
    <row r="135" spans="3:21" x14ac:dyDescent="0.25">
      <c r="C135" s="24" t="s">
        <v>147</v>
      </c>
      <c r="H135" s="28"/>
      <c r="I135" s="29"/>
      <c r="J135" s="29"/>
      <c r="O135">
        <v>131</v>
      </c>
      <c r="P135" t="s">
        <v>508</v>
      </c>
      <c r="Q135" s="10" t="s">
        <v>978</v>
      </c>
      <c r="S135" t="s">
        <v>75</v>
      </c>
      <c r="T135" s="10" t="s">
        <v>979</v>
      </c>
      <c r="U135">
        <v>132</v>
      </c>
    </row>
    <row r="136" spans="3:21" x14ac:dyDescent="0.25">
      <c r="H136" s="28"/>
      <c r="I136" s="29"/>
      <c r="J136" s="29"/>
      <c r="O136">
        <v>132</v>
      </c>
      <c r="P136" t="s">
        <v>75</v>
      </c>
      <c r="Q136" s="10" t="s">
        <v>979</v>
      </c>
      <c r="S136" t="s">
        <v>72</v>
      </c>
      <c r="T136" s="10" t="s">
        <v>984</v>
      </c>
      <c r="U136">
        <v>137</v>
      </c>
    </row>
    <row r="137" spans="3:21" x14ac:dyDescent="0.25">
      <c r="C137" s="25" t="s">
        <v>695</v>
      </c>
      <c r="H137" s="28">
        <f>H133+1</f>
        <v>34</v>
      </c>
      <c r="I137" s="29" t="str">
        <f>C139</f>
        <v>Mecklenburg North Carolina US</v>
      </c>
      <c r="J137" s="30" t="str">
        <f>LEFT(C137,L137-1)</f>
        <v>34,871</v>
      </c>
      <c r="L137">
        <f>FIND($J$3,C137)</f>
        <v>7</v>
      </c>
      <c r="O137">
        <v>133</v>
      </c>
      <c r="P137" t="s">
        <v>162</v>
      </c>
      <c r="Q137" s="10" t="s">
        <v>980</v>
      </c>
      <c r="S137" t="s">
        <v>531</v>
      </c>
      <c r="T137" s="10" t="s">
        <v>974</v>
      </c>
      <c r="U137">
        <v>127</v>
      </c>
    </row>
    <row r="138" spans="3:21" x14ac:dyDescent="0.25">
      <c r="H138" s="28"/>
      <c r="I138" s="29"/>
      <c r="J138" s="29"/>
      <c r="O138">
        <v>134</v>
      </c>
      <c r="P138" t="s">
        <v>536</v>
      </c>
      <c r="Q138" s="10" t="s">
        <v>981</v>
      </c>
      <c r="S138" t="s">
        <v>181</v>
      </c>
      <c r="T138" s="10" t="s">
        <v>968</v>
      </c>
      <c r="U138">
        <v>120</v>
      </c>
    </row>
    <row r="139" spans="3:21" x14ac:dyDescent="0.25">
      <c r="C139" s="24" t="s">
        <v>111</v>
      </c>
      <c r="H139" s="28"/>
      <c r="I139" s="29"/>
      <c r="J139" s="29"/>
      <c r="O139">
        <v>135</v>
      </c>
      <c r="P139" t="s">
        <v>524</v>
      </c>
      <c r="Q139" s="10" t="s">
        <v>982</v>
      </c>
      <c r="S139" t="s">
        <v>594</v>
      </c>
      <c r="T139" s="10" t="s">
        <v>1040</v>
      </c>
      <c r="U139">
        <v>197</v>
      </c>
    </row>
    <row r="140" spans="3:21" x14ac:dyDescent="0.25">
      <c r="H140" s="28"/>
      <c r="I140" s="29"/>
      <c r="J140" s="29"/>
      <c r="O140">
        <v>136</v>
      </c>
      <c r="P140" t="s">
        <v>561</v>
      </c>
      <c r="Q140" s="10" t="s">
        <v>983</v>
      </c>
      <c r="S140" t="s">
        <v>100</v>
      </c>
      <c r="T140" s="10" t="s">
        <v>870</v>
      </c>
      <c r="U140">
        <v>18</v>
      </c>
    </row>
    <row r="141" spans="3:21" x14ac:dyDescent="0.25">
      <c r="C141" s="25" t="s">
        <v>695</v>
      </c>
      <c r="H141" s="28">
        <f>H137+1</f>
        <v>35</v>
      </c>
      <c r="I141" s="29" t="str">
        <f>C143</f>
        <v>Franklin Ohio US</v>
      </c>
      <c r="J141" s="30" t="str">
        <f>LEFT(C141,L141-1)</f>
        <v>34,871</v>
      </c>
      <c r="L141">
        <f>FIND($J$3,C141)</f>
        <v>7</v>
      </c>
      <c r="O141">
        <v>137</v>
      </c>
      <c r="P141" t="s">
        <v>72</v>
      </c>
      <c r="Q141" s="10" t="s">
        <v>984</v>
      </c>
      <c r="S141" t="s">
        <v>534</v>
      </c>
      <c r="T141" s="10" t="s">
        <v>1017</v>
      </c>
      <c r="U141">
        <v>172</v>
      </c>
    </row>
    <row r="142" spans="3:21" x14ac:dyDescent="0.25">
      <c r="H142" s="28"/>
      <c r="I142" s="29"/>
      <c r="J142" s="29"/>
      <c r="O142">
        <v>138</v>
      </c>
      <c r="P142" t="s">
        <v>99</v>
      </c>
      <c r="Q142" s="10" t="s">
        <v>985</v>
      </c>
      <c r="S142" t="s">
        <v>80</v>
      </c>
      <c r="T142" s="10" t="s">
        <v>928</v>
      </c>
      <c r="U142">
        <v>80</v>
      </c>
    </row>
    <row r="143" spans="3:21" x14ac:dyDescent="0.25">
      <c r="C143" s="24" t="s">
        <v>126</v>
      </c>
      <c r="H143" s="28"/>
      <c r="I143" s="29"/>
      <c r="J143" s="29"/>
      <c r="O143">
        <v>139</v>
      </c>
      <c r="P143" t="s">
        <v>579</v>
      </c>
      <c r="Q143" s="10" t="s">
        <v>986</v>
      </c>
      <c r="S143" t="s">
        <v>79</v>
      </c>
      <c r="T143" s="10" t="s">
        <v>877</v>
      </c>
      <c r="U143">
        <v>25</v>
      </c>
    </row>
    <row r="144" spans="3:21" x14ac:dyDescent="0.25">
      <c r="H144" s="28"/>
      <c r="I144" s="29"/>
      <c r="J144" s="29"/>
      <c r="O144">
        <v>140</v>
      </c>
      <c r="P144" t="s">
        <v>153</v>
      </c>
      <c r="Q144" s="10" t="s">
        <v>987</v>
      </c>
      <c r="S144" t="s">
        <v>117</v>
      </c>
      <c r="T144" s="10" t="s">
        <v>1026</v>
      </c>
      <c r="U144">
        <v>182</v>
      </c>
    </row>
    <row r="145" spans="3:21" x14ac:dyDescent="0.25">
      <c r="C145" s="25" t="s">
        <v>696</v>
      </c>
      <c r="H145" s="28">
        <f>H141+1</f>
        <v>36</v>
      </c>
      <c r="I145" s="29" t="str">
        <f>C147</f>
        <v>Kern California US</v>
      </c>
      <c r="J145" s="30" t="str">
        <f>LEFT(C145,L145-1)</f>
        <v>34,563</v>
      </c>
      <c r="L145">
        <f>FIND($J$3,C145)</f>
        <v>7</v>
      </c>
      <c r="O145">
        <v>141</v>
      </c>
      <c r="P145" t="s">
        <v>562</v>
      </c>
      <c r="Q145" s="10" t="s">
        <v>988</v>
      </c>
      <c r="S145" t="s">
        <v>152</v>
      </c>
      <c r="T145" s="10" t="s">
        <v>898</v>
      </c>
      <c r="U145">
        <v>47</v>
      </c>
    </row>
    <row r="146" spans="3:21" x14ac:dyDescent="0.25">
      <c r="H146" s="28"/>
      <c r="I146" s="29"/>
      <c r="J146" s="29"/>
      <c r="O146">
        <v>142</v>
      </c>
      <c r="P146" t="s">
        <v>507</v>
      </c>
      <c r="Q146" s="10" t="s">
        <v>989</v>
      </c>
      <c r="S146" t="s">
        <v>518</v>
      </c>
      <c r="T146" s="10" t="s">
        <v>1003</v>
      </c>
      <c r="U146">
        <v>157</v>
      </c>
    </row>
    <row r="147" spans="3:21" x14ac:dyDescent="0.25">
      <c r="C147" s="24" t="s">
        <v>169</v>
      </c>
      <c r="H147" s="28"/>
      <c r="I147" s="29"/>
      <c r="J147" s="29"/>
      <c r="O147">
        <v>143</v>
      </c>
      <c r="P147" t="s">
        <v>535</v>
      </c>
      <c r="Q147" s="10" t="s">
        <v>990</v>
      </c>
      <c r="S147" t="s">
        <v>510</v>
      </c>
      <c r="T147" s="10" t="s">
        <v>903</v>
      </c>
      <c r="U147">
        <v>52</v>
      </c>
    </row>
    <row r="148" spans="3:21" x14ac:dyDescent="0.25">
      <c r="H148" s="28"/>
      <c r="I148" s="29"/>
      <c r="J148" s="29"/>
      <c r="O148">
        <v>144</v>
      </c>
      <c r="P148" t="s">
        <v>131</v>
      </c>
      <c r="Q148" s="10" t="s">
        <v>991</v>
      </c>
      <c r="S148" t="s">
        <v>108</v>
      </c>
      <c r="T148" s="10" t="s">
        <v>605</v>
      </c>
      <c r="U148">
        <v>168</v>
      </c>
    </row>
    <row r="149" spans="3:21" x14ac:dyDescent="0.25">
      <c r="C149" s="25" t="s">
        <v>697</v>
      </c>
      <c r="H149" s="28">
        <f>H145+1</f>
        <v>37</v>
      </c>
      <c r="I149" s="29" t="str">
        <f>C151</f>
        <v>Davidson Tennessee US</v>
      </c>
      <c r="J149" s="30" t="str">
        <f>LEFT(C149,L149-1)</f>
        <v>33,402</v>
      </c>
      <c r="L149">
        <f>FIND($J$3,C149)</f>
        <v>7</v>
      </c>
      <c r="O149">
        <v>145</v>
      </c>
      <c r="P149" t="s">
        <v>582</v>
      </c>
      <c r="Q149" s="10" t="s">
        <v>992</v>
      </c>
      <c r="S149" t="s">
        <v>520</v>
      </c>
      <c r="T149" s="10" t="s">
        <v>918</v>
      </c>
      <c r="U149">
        <v>69</v>
      </c>
    </row>
    <row r="150" spans="3:21" x14ac:dyDescent="0.25">
      <c r="H150" s="28"/>
      <c r="I150" s="29"/>
      <c r="J150" s="29"/>
      <c r="O150">
        <v>146</v>
      </c>
      <c r="P150" t="s">
        <v>511</v>
      </c>
      <c r="Q150" s="10" t="s">
        <v>993</v>
      </c>
      <c r="S150" t="s">
        <v>220</v>
      </c>
      <c r="T150" s="10" t="s">
        <v>931</v>
      </c>
      <c r="U150">
        <v>83</v>
      </c>
    </row>
    <row r="151" spans="3:21" x14ac:dyDescent="0.25">
      <c r="C151" s="24" t="s">
        <v>101</v>
      </c>
      <c r="H151" s="28"/>
      <c r="I151" s="29"/>
      <c r="J151" s="29"/>
      <c r="O151">
        <v>147</v>
      </c>
      <c r="P151" t="s">
        <v>526</v>
      </c>
      <c r="Q151" s="10" t="s">
        <v>604</v>
      </c>
      <c r="S151" t="s">
        <v>123</v>
      </c>
      <c r="T151" s="10" t="s">
        <v>889</v>
      </c>
      <c r="U151">
        <v>38</v>
      </c>
    </row>
    <row r="152" spans="3:21" x14ac:dyDescent="0.25">
      <c r="H152" s="28"/>
      <c r="I152" s="29"/>
      <c r="J152" s="29"/>
      <c r="O152">
        <v>148</v>
      </c>
      <c r="P152" t="s">
        <v>559</v>
      </c>
      <c r="Q152" s="10" t="s">
        <v>994</v>
      </c>
      <c r="S152" t="s">
        <v>170</v>
      </c>
      <c r="T152" s="10" t="s">
        <v>971</v>
      </c>
      <c r="U152">
        <v>124</v>
      </c>
    </row>
    <row r="153" spans="3:21" x14ac:dyDescent="0.25">
      <c r="C153" s="25" t="s">
        <v>698</v>
      </c>
      <c r="H153" s="28">
        <f>H149+1</f>
        <v>38</v>
      </c>
      <c r="I153" s="29" t="str">
        <f>C155</f>
        <v>Prince George's Maryland US</v>
      </c>
      <c r="J153" s="30" t="str">
        <f>LEFT(C153,L153-1)</f>
        <v>33,360</v>
      </c>
      <c r="L153">
        <f>FIND($J$3,C153)</f>
        <v>7</v>
      </c>
      <c r="O153">
        <v>149</v>
      </c>
      <c r="P153" t="s">
        <v>533</v>
      </c>
      <c r="Q153" s="10" t="s">
        <v>995</v>
      </c>
      <c r="S153" t="s">
        <v>133</v>
      </c>
      <c r="T153" s="10" t="s">
        <v>592</v>
      </c>
      <c r="U153">
        <v>70</v>
      </c>
    </row>
    <row r="154" spans="3:21" x14ac:dyDescent="0.25">
      <c r="H154" s="28"/>
      <c r="I154" s="29"/>
      <c r="J154" s="29"/>
      <c r="O154">
        <v>150</v>
      </c>
      <c r="P154" t="s">
        <v>521</v>
      </c>
      <c r="Q154" s="10" t="s">
        <v>996</v>
      </c>
      <c r="S154" t="s">
        <v>543</v>
      </c>
      <c r="T154" s="10" t="s">
        <v>997</v>
      </c>
      <c r="U154">
        <v>151</v>
      </c>
    </row>
    <row r="155" spans="3:21" x14ac:dyDescent="0.25">
      <c r="C155" s="24" t="s">
        <v>123</v>
      </c>
      <c r="H155" s="28"/>
      <c r="I155" s="29"/>
      <c r="J155" s="29"/>
      <c r="O155">
        <v>151</v>
      </c>
      <c r="P155" t="s">
        <v>543</v>
      </c>
      <c r="Q155" s="10" t="s">
        <v>997</v>
      </c>
      <c r="S155" t="s">
        <v>563</v>
      </c>
      <c r="T155" s="10" t="s">
        <v>861</v>
      </c>
      <c r="U155">
        <v>9</v>
      </c>
    </row>
    <row r="156" spans="3:21" x14ac:dyDescent="0.25">
      <c r="H156" s="28"/>
      <c r="I156" s="29"/>
      <c r="J156" s="29"/>
      <c r="O156">
        <v>152</v>
      </c>
      <c r="P156" t="s">
        <v>112</v>
      </c>
      <c r="Q156" s="10" t="s">
        <v>998</v>
      </c>
      <c r="S156" t="s">
        <v>261</v>
      </c>
      <c r="T156" s="10" t="s">
        <v>965</v>
      </c>
      <c r="U156">
        <v>117</v>
      </c>
    </row>
    <row r="157" spans="3:21" x14ac:dyDescent="0.25">
      <c r="C157" s="25" t="s">
        <v>699</v>
      </c>
      <c r="H157" s="28">
        <f>H153+1</f>
        <v>39</v>
      </c>
      <c r="I157" s="29" t="str">
        <f>C159</f>
        <v>Middlesex Massachusetts US</v>
      </c>
      <c r="J157" s="30" t="str">
        <f>LEFT(C157,L157-1)</f>
        <v>32,907</v>
      </c>
      <c r="L157">
        <f>FIND($J$3,C157)</f>
        <v>7</v>
      </c>
      <c r="O157">
        <v>153</v>
      </c>
      <c r="P157" t="s">
        <v>557</v>
      </c>
      <c r="Q157" s="10" t="s">
        <v>999</v>
      </c>
      <c r="S157" t="s">
        <v>160</v>
      </c>
      <c r="T157" s="10" t="s">
        <v>949</v>
      </c>
      <c r="U157">
        <v>101</v>
      </c>
    </row>
    <row r="158" spans="3:21" x14ac:dyDescent="0.25">
      <c r="H158" s="28"/>
      <c r="I158" s="29"/>
      <c r="J158" s="29"/>
      <c r="O158">
        <v>154</v>
      </c>
      <c r="P158" t="s">
        <v>514</v>
      </c>
      <c r="Q158" s="10" t="s">
        <v>1000</v>
      </c>
      <c r="S158" t="s">
        <v>567</v>
      </c>
      <c r="T158" s="10" t="s">
        <v>950</v>
      </c>
      <c r="U158">
        <v>102</v>
      </c>
    </row>
    <row r="159" spans="3:21" x14ac:dyDescent="0.25">
      <c r="C159" s="24" t="s">
        <v>78</v>
      </c>
      <c r="H159" s="28"/>
      <c r="I159" s="29"/>
      <c r="J159" s="29"/>
      <c r="O159">
        <v>155</v>
      </c>
      <c r="P159" t="s">
        <v>164</v>
      </c>
      <c r="Q159" s="10" t="s">
        <v>1001</v>
      </c>
      <c r="S159" t="s">
        <v>119</v>
      </c>
      <c r="T159" s="10" t="s">
        <v>863</v>
      </c>
      <c r="U159">
        <v>11</v>
      </c>
    </row>
    <row r="160" spans="3:21" x14ac:dyDescent="0.25">
      <c r="H160" s="28"/>
      <c r="I160" s="29"/>
      <c r="J160" s="29"/>
      <c r="O160">
        <v>156</v>
      </c>
      <c r="P160" t="s">
        <v>568</v>
      </c>
      <c r="Q160" s="10" t="s">
        <v>1002</v>
      </c>
      <c r="S160" t="s">
        <v>67</v>
      </c>
      <c r="T160" s="10" t="s">
        <v>942</v>
      </c>
      <c r="U160">
        <v>94</v>
      </c>
    </row>
    <row r="161" spans="3:21" x14ac:dyDescent="0.25">
      <c r="C161" s="25" t="s">
        <v>700</v>
      </c>
      <c r="H161" s="28">
        <f>H157+1</f>
        <v>40</v>
      </c>
      <c r="I161" s="29" t="str">
        <f>C163</f>
        <v>St. Louis Missouri US</v>
      </c>
      <c r="J161" s="30" t="str">
        <f>LEFT(C161,L161-1)</f>
        <v>32,500</v>
      </c>
      <c r="L161">
        <f>FIND($J$3,C161)</f>
        <v>7</v>
      </c>
      <c r="O161">
        <v>157</v>
      </c>
      <c r="P161" t="s">
        <v>518</v>
      </c>
      <c r="Q161" s="10" t="s">
        <v>1003</v>
      </c>
      <c r="S161" t="s">
        <v>511</v>
      </c>
      <c r="T161" s="10" t="s">
        <v>993</v>
      </c>
      <c r="U161">
        <v>146</v>
      </c>
    </row>
    <row r="162" spans="3:21" x14ac:dyDescent="0.25">
      <c r="H162" s="28"/>
      <c r="I162" s="29"/>
      <c r="J162" s="29"/>
      <c r="O162">
        <v>158</v>
      </c>
      <c r="P162" t="s">
        <v>92</v>
      </c>
      <c r="Q162" s="10" t="s">
        <v>1004</v>
      </c>
      <c r="S162" t="s">
        <v>145</v>
      </c>
      <c r="T162" s="10" t="s">
        <v>902</v>
      </c>
      <c r="U162">
        <v>51</v>
      </c>
    </row>
    <row r="163" spans="3:21" x14ac:dyDescent="0.25">
      <c r="C163" s="24" t="s">
        <v>107</v>
      </c>
      <c r="H163" s="28"/>
      <c r="I163" s="29"/>
      <c r="J163" s="29"/>
      <c r="O163">
        <v>159</v>
      </c>
      <c r="P163" t="s">
        <v>585</v>
      </c>
      <c r="Q163" s="10" t="s">
        <v>1005</v>
      </c>
      <c r="S163" t="s">
        <v>113</v>
      </c>
      <c r="T163" s="10" t="s">
        <v>872</v>
      </c>
      <c r="U163">
        <v>20</v>
      </c>
    </row>
    <row r="164" spans="3:21" x14ac:dyDescent="0.25">
      <c r="H164" s="28"/>
      <c r="I164" s="29"/>
      <c r="J164" s="29"/>
      <c r="O164">
        <v>160</v>
      </c>
      <c r="P164" t="s">
        <v>143</v>
      </c>
      <c r="Q164" s="10" t="s">
        <v>1006</v>
      </c>
      <c r="S164" t="s">
        <v>156</v>
      </c>
      <c r="T164" s="10" t="s">
        <v>866</v>
      </c>
      <c r="U164">
        <v>14</v>
      </c>
    </row>
    <row r="165" spans="3:21" x14ac:dyDescent="0.25">
      <c r="C165" s="25" t="s">
        <v>701</v>
      </c>
      <c r="H165" s="28">
        <f>H161+1</f>
        <v>41</v>
      </c>
      <c r="I165" s="29" t="str">
        <f>C167</f>
        <v>Travis Texas US</v>
      </c>
      <c r="J165" s="30" t="str">
        <f>LEFT(C165,L165-1)</f>
        <v>32,303</v>
      </c>
      <c r="L165">
        <f>FIND($J$3,C165)</f>
        <v>7</v>
      </c>
      <c r="O165">
        <v>161</v>
      </c>
      <c r="P165" t="s">
        <v>159</v>
      </c>
      <c r="Q165" s="10" t="s">
        <v>1007</v>
      </c>
      <c r="S165" t="s">
        <v>93</v>
      </c>
      <c r="T165" s="10" t="s">
        <v>868</v>
      </c>
      <c r="U165">
        <v>16</v>
      </c>
    </row>
    <row r="166" spans="3:21" x14ac:dyDescent="0.25">
      <c r="H166" s="28"/>
      <c r="I166" s="29"/>
      <c r="J166" s="29"/>
      <c r="O166">
        <v>162</v>
      </c>
      <c r="P166" t="s">
        <v>509</v>
      </c>
      <c r="Q166" s="10" t="s">
        <v>1008</v>
      </c>
      <c r="S166" t="s">
        <v>112</v>
      </c>
      <c r="T166" s="10" t="s">
        <v>998</v>
      </c>
      <c r="U166">
        <v>152</v>
      </c>
    </row>
    <row r="167" spans="3:21" x14ac:dyDescent="0.25">
      <c r="C167" s="24" t="s">
        <v>137</v>
      </c>
      <c r="H167" s="28"/>
      <c r="I167" s="29"/>
      <c r="J167" s="29"/>
      <c r="O167">
        <v>163</v>
      </c>
      <c r="P167" t="s">
        <v>513</v>
      </c>
      <c r="Q167" s="10" t="s">
        <v>1009</v>
      </c>
      <c r="S167" t="s">
        <v>515</v>
      </c>
      <c r="T167" s="10" t="s">
        <v>923</v>
      </c>
      <c r="U167">
        <v>75</v>
      </c>
    </row>
    <row r="168" spans="3:21" x14ac:dyDescent="0.25">
      <c r="H168" s="28"/>
      <c r="I168" s="29"/>
      <c r="J168" s="29"/>
      <c r="O168">
        <v>164</v>
      </c>
      <c r="P168" t="s">
        <v>539</v>
      </c>
      <c r="Q168" s="10" t="s">
        <v>1010</v>
      </c>
      <c r="S168" t="s">
        <v>577</v>
      </c>
      <c r="T168" s="10" t="s">
        <v>1020</v>
      </c>
      <c r="U168">
        <v>175</v>
      </c>
    </row>
    <row r="169" spans="3:21" x14ac:dyDescent="0.25">
      <c r="C169" s="25" t="s">
        <v>702</v>
      </c>
      <c r="H169" s="28">
        <f>H165+1</f>
        <v>42</v>
      </c>
      <c r="I169" s="29" t="str">
        <f>C171</f>
        <v>Fulton Georgia US</v>
      </c>
      <c r="J169" s="30" t="str">
        <f>LEFT(C169,L169-1)</f>
        <v>31,843</v>
      </c>
      <c r="L169">
        <f>FIND($J$3,C169)</f>
        <v>7</v>
      </c>
      <c r="O169">
        <v>165</v>
      </c>
      <c r="P169" t="s">
        <v>572</v>
      </c>
      <c r="Q169" s="10" t="s">
        <v>1011</v>
      </c>
      <c r="S169" t="s">
        <v>130</v>
      </c>
      <c r="T169" s="10" t="s">
        <v>1015</v>
      </c>
      <c r="U169">
        <v>170</v>
      </c>
    </row>
    <row r="170" spans="3:21" x14ac:dyDescent="0.25">
      <c r="H170" s="28"/>
      <c r="I170" s="29"/>
      <c r="J170" s="29"/>
      <c r="O170">
        <v>166</v>
      </c>
      <c r="P170" t="s">
        <v>547</v>
      </c>
      <c r="Q170" s="10" t="s">
        <v>1012</v>
      </c>
      <c r="S170" t="s">
        <v>260</v>
      </c>
      <c r="T170" s="10" t="s">
        <v>1038</v>
      </c>
      <c r="U170">
        <v>195</v>
      </c>
    </row>
    <row r="171" spans="3:21" x14ac:dyDescent="0.25">
      <c r="C171" s="24" t="s">
        <v>97</v>
      </c>
      <c r="H171" s="28"/>
      <c r="I171" s="29"/>
      <c r="J171" s="29"/>
      <c r="O171">
        <v>167</v>
      </c>
      <c r="P171" t="s">
        <v>584</v>
      </c>
      <c r="Q171" s="10" t="s">
        <v>1013</v>
      </c>
      <c r="S171" t="s">
        <v>87</v>
      </c>
      <c r="T171" s="10" t="s">
        <v>908</v>
      </c>
      <c r="U171">
        <v>57</v>
      </c>
    </row>
    <row r="172" spans="3:21" x14ac:dyDescent="0.25">
      <c r="H172" s="28"/>
      <c r="I172" s="29"/>
      <c r="J172" s="29"/>
      <c r="O172">
        <v>168</v>
      </c>
      <c r="P172" t="s">
        <v>108</v>
      </c>
      <c r="Q172" s="10" t="s">
        <v>605</v>
      </c>
      <c r="S172" t="s">
        <v>540</v>
      </c>
      <c r="T172" s="10" t="s">
        <v>1039</v>
      </c>
      <c r="U172">
        <v>196</v>
      </c>
    </row>
    <row r="173" spans="3:21" x14ac:dyDescent="0.25">
      <c r="C173" s="25" t="s">
        <v>703</v>
      </c>
      <c r="H173" s="28">
        <f>H169+1</f>
        <v>43</v>
      </c>
      <c r="I173" s="29" t="str">
        <f>C175</f>
        <v>Fresno California US</v>
      </c>
      <c r="J173" s="30" t="str">
        <f>LEFT(C173,L173-1)</f>
        <v>31,613</v>
      </c>
      <c r="L173">
        <f>FIND($J$3,C173)</f>
        <v>7</v>
      </c>
      <c r="O173">
        <v>169</v>
      </c>
      <c r="P173" t="s">
        <v>581</v>
      </c>
      <c r="Q173" s="10" t="s">
        <v>1014</v>
      </c>
      <c r="S173" t="s">
        <v>559</v>
      </c>
      <c r="T173" s="10" t="s">
        <v>994</v>
      </c>
      <c r="U173">
        <v>148</v>
      </c>
    </row>
    <row r="174" spans="3:21" x14ac:dyDescent="0.25">
      <c r="H174" s="28"/>
      <c r="I174" s="29"/>
      <c r="J174" s="29"/>
      <c r="O174">
        <v>170</v>
      </c>
      <c r="P174" t="s">
        <v>130</v>
      </c>
      <c r="Q174" s="10" t="s">
        <v>1015</v>
      </c>
      <c r="S174" t="s">
        <v>527</v>
      </c>
      <c r="T174" s="10" t="s">
        <v>1028</v>
      </c>
      <c r="U174">
        <v>184</v>
      </c>
    </row>
    <row r="175" spans="3:21" x14ac:dyDescent="0.25">
      <c r="C175" s="24" t="s">
        <v>263</v>
      </c>
      <c r="H175" s="28"/>
      <c r="I175" s="29"/>
      <c r="J175" s="29"/>
      <c r="O175">
        <v>171</v>
      </c>
      <c r="P175" t="s">
        <v>588</v>
      </c>
      <c r="Q175" s="10" t="s">
        <v>1016</v>
      </c>
      <c r="S175" t="s">
        <v>110</v>
      </c>
      <c r="T175" s="10" t="s">
        <v>881</v>
      </c>
      <c r="U175">
        <v>29</v>
      </c>
    </row>
    <row r="176" spans="3:21" x14ac:dyDescent="0.25">
      <c r="H176" s="28"/>
      <c r="I176" s="29"/>
      <c r="J176" s="29"/>
      <c r="O176">
        <v>172</v>
      </c>
      <c r="P176" t="s">
        <v>534</v>
      </c>
      <c r="Q176" s="10" t="s">
        <v>1017</v>
      </c>
      <c r="S176" t="s">
        <v>570</v>
      </c>
      <c r="T176" s="10" t="s">
        <v>1041</v>
      </c>
      <c r="U176">
        <v>198</v>
      </c>
    </row>
    <row r="177" spans="3:21" x14ac:dyDescent="0.25">
      <c r="C177" s="25" t="s">
        <v>704</v>
      </c>
      <c r="H177" s="28">
        <f>H173+1</f>
        <v>44</v>
      </c>
      <c r="I177" s="29" t="str">
        <f>C179</f>
        <v>Gwinnett Georgia US</v>
      </c>
      <c r="J177" s="30" t="str">
        <f>LEFT(C177,L177-1)</f>
        <v>31,348</v>
      </c>
      <c r="L177">
        <f>FIND($J$3,C177)</f>
        <v>7</v>
      </c>
      <c r="O177">
        <v>173</v>
      </c>
      <c r="P177" t="s">
        <v>548</v>
      </c>
      <c r="Q177" s="10" t="s">
        <v>1018</v>
      </c>
      <c r="S177" t="s">
        <v>586</v>
      </c>
      <c r="T177" s="10" t="s">
        <v>1036</v>
      </c>
      <c r="U177">
        <v>193</v>
      </c>
    </row>
    <row r="178" spans="3:21" x14ac:dyDescent="0.25">
      <c r="H178" s="28"/>
      <c r="I178" s="29"/>
      <c r="J178" s="29"/>
      <c r="O178">
        <v>174</v>
      </c>
      <c r="P178" t="s">
        <v>569</v>
      </c>
      <c r="Q178" s="10" t="s">
        <v>1019</v>
      </c>
      <c r="S178" t="s">
        <v>572</v>
      </c>
      <c r="T178" s="10" t="s">
        <v>1011</v>
      </c>
      <c r="U178">
        <v>165</v>
      </c>
    </row>
    <row r="179" spans="3:21" x14ac:dyDescent="0.25">
      <c r="C179" s="24" t="s">
        <v>139</v>
      </c>
      <c r="H179" s="28"/>
      <c r="I179" s="29"/>
      <c r="J179" s="29"/>
      <c r="O179">
        <v>175</v>
      </c>
      <c r="P179" t="s">
        <v>577</v>
      </c>
      <c r="Q179" s="10" t="s">
        <v>1020</v>
      </c>
      <c r="S179" t="s">
        <v>583</v>
      </c>
      <c r="T179" s="10" t="s">
        <v>1023</v>
      </c>
      <c r="U179">
        <v>178</v>
      </c>
    </row>
    <row r="180" spans="3:21" x14ac:dyDescent="0.25">
      <c r="H180" s="28"/>
      <c r="I180" s="29"/>
      <c r="J180" s="29"/>
      <c r="O180">
        <v>176</v>
      </c>
      <c r="P180" t="s">
        <v>182</v>
      </c>
      <c r="Q180" s="10" t="s">
        <v>1021</v>
      </c>
      <c r="S180" t="s">
        <v>107</v>
      </c>
      <c r="T180" s="10" t="s">
        <v>891</v>
      </c>
      <c r="U180">
        <v>40</v>
      </c>
    </row>
    <row r="181" spans="3:21" x14ac:dyDescent="0.25">
      <c r="C181" s="25" t="s">
        <v>705</v>
      </c>
      <c r="H181" s="28">
        <f>H177+1</f>
        <v>45</v>
      </c>
      <c r="I181" s="29" t="str">
        <f>C183</f>
        <v>Utah Utah US</v>
      </c>
      <c r="J181" s="30" t="str">
        <f>LEFT(C181,L181-1)</f>
        <v>30,671</v>
      </c>
      <c r="L181">
        <f>FIND($J$3,C181)</f>
        <v>7</v>
      </c>
      <c r="O181">
        <v>177</v>
      </c>
      <c r="P181" t="s">
        <v>573</v>
      </c>
      <c r="Q181" s="10" t="s">
        <v>1022</v>
      </c>
      <c r="S181" t="s">
        <v>537</v>
      </c>
      <c r="T181" s="10" t="s">
        <v>946</v>
      </c>
      <c r="U181">
        <v>98</v>
      </c>
    </row>
    <row r="182" spans="3:21" x14ac:dyDescent="0.25">
      <c r="H182" s="28"/>
      <c r="I182" s="29"/>
      <c r="J182" s="29"/>
      <c r="O182">
        <v>178</v>
      </c>
      <c r="P182" t="s">
        <v>583</v>
      </c>
      <c r="Q182" s="10" t="s">
        <v>1023</v>
      </c>
      <c r="S182" t="s">
        <v>77</v>
      </c>
      <c r="T182" s="10" t="s">
        <v>897</v>
      </c>
      <c r="U182">
        <v>46</v>
      </c>
    </row>
    <row r="183" spans="3:21" x14ac:dyDescent="0.25">
      <c r="C183" s="24" t="s">
        <v>185</v>
      </c>
      <c r="H183" s="28"/>
      <c r="I183" s="29"/>
      <c r="J183" s="29"/>
      <c r="O183">
        <v>179</v>
      </c>
      <c r="P183" t="s">
        <v>578</v>
      </c>
      <c r="Q183" s="10" t="s">
        <v>1024</v>
      </c>
      <c r="S183" t="s">
        <v>62</v>
      </c>
      <c r="T183" s="10" t="s">
        <v>874</v>
      </c>
      <c r="U183">
        <v>22</v>
      </c>
    </row>
    <row r="184" spans="3:21" x14ac:dyDescent="0.25">
      <c r="H184" s="28"/>
      <c r="I184" s="29"/>
      <c r="J184" s="29"/>
      <c r="O184">
        <v>180</v>
      </c>
      <c r="P184" t="s">
        <v>506</v>
      </c>
      <c r="Q184" s="10" t="s">
        <v>1025</v>
      </c>
      <c r="S184" t="s">
        <v>136</v>
      </c>
      <c r="T184" s="10" t="s">
        <v>864</v>
      </c>
      <c r="U184">
        <v>12</v>
      </c>
    </row>
    <row r="185" spans="3:21" x14ac:dyDescent="0.25">
      <c r="C185" s="25" t="s">
        <v>706</v>
      </c>
      <c r="H185" s="28">
        <f>H181+1</f>
        <v>46</v>
      </c>
      <c r="I185" s="29" t="str">
        <f>C187</f>
        <v>Suffolk Massachusetts US</v>
      </c>
      <c r="J185" s="30" t="str">
        <f>LEFT(C185,L185-1)</f>
        <v>29,166</v>
      </c>
      <c r="L185">
        <f>FIND($J$3,C185)</f>
        <v>7</v>
      </c>
      <c r="O185">
        <v>181</v>
      </c>
      <c r="P185" t="s">
        <v>575</v>
      </c>
      <c r="Q185" s="10" t="s">
        <v>1025</v>
      </c>
      <c r="S185" t="s">
        <v>137</v>
      </c>
      <c r="T185" s="10" t="s">
        <v>892</v>
      </c>
      <c r="U185">
        <v>41</v>
      </c>
    </row>
    <row r="186" spans="3:21" x14ac:dyDescent="0.25">
      <c r="H186" s="28"/>
      <c r="I186" s="29"/>
      <c r="J186" s="29"/>
      <c r="O186">
        <v>182</v>
      </c>
      <c r="P186" t="s">
        <v>117</v>
      </c>
      <c r="Q186" s="10" t="s">
        <v>1026</v>
      </c>
      <c r="S186" t="s">
        <v>226</v>
      </c>
      <c r="T186" s="10" t="s">
        <v>947</v>
      </c>
      <c r="U186">
        <v>99</v>
      </c>
    </row>
    <row r="187" spans="3:21" x14ac:dyDescent="0.25">
      <c r="C187" s="24" t="s">
        <v>77</v>
      </c>
      <c r="H187" s="28"/>
      <c r="I187" s="29"/>
      <c r="J187" s="29"/>
      <c r="O187">
        <v>183</v>
      </c>
      <c r="P187" t="s">
        <v>128</v>
      </c>
      <c r="Q187" s="10" t="s">
        <v>1027</v>
      </c>
      <c r="S187" t="s">
        <v>517</v>
      </c>
      <c r="T187" s="10" t="s">
        <v>919</v>
      </c>
      <c r="U187">
        <v>71</v>
      </c>
    </row>
    <row r="188" spans="3:21" x14ac:dyDescent="0.25">
      <c r="H188" s="28"/>
      <c r="I188" s="29"/>
      <c r="J188" s="29"/>
      <c r="O188">
        <v>184</v>
      </c>
      <c r="P188" t="s">
        <v>527</v>
      </c>
      <c r="Q188" s="10" t="s">
        <v>1028</v>
      </c>
      <c r="S188" t="s">
        <v>573</v>
      </c>
      <c r="T188" s="10" t="s">
        <v>1022</v>
      </c>
      <c r="U188">
        <v>177</v>
      </c>
    </row>
    <row r="189" spans="3:21" x14ac:dyDescent="0.25">
      <c r="C189" s="25" t="s">
        <v>707</v>
      </c>
      <c r="H189" s="28">
        <f>H185+1</f>
        <v>47</v>
      </c>
      <c r="I189" s="29" t="str">
        <f>C191</f>
        <v>Pima Arizona US</v>
      </c>
      <c r="J189" s="30" t="str">
        <f>LEFT(C189,L189-1)</f>
        <v>28,914</v>
      </c>
      <c r="L189">
        <f>FIND($J$3,C189)</f>
        <v>7</v>
      </c>
      <c r="O189">
        <v>185</v>
      </c>
      <c r="P189" t="s">
        <v>589</v>
      </c>
      <c r="Q189" s="10" t="s">
        <v>1029</v>
      </c>
      <c r="S189" t="s">
        <v>76</v>
      </c>
      <c r="T189" s="10" t="s">
        <v>932</v>
      </c>
      <c r="U189">
        <v>84</v>
      </c>
    </row>
    <row r="190" spans="3:21" x14ac:dyDescent="0.25">
      <c r="H190" s="28"/>
      <c r="I190" s="29"/>
      <c r="J190" s="29"/>
      <c r="O190">
        <v>186</v>
      </c>
      <c r="P190" t="s">
        <v>546</v>
      </c>
      <c r="Q190" s="10" t="s">
        <v>1030</v>
      </c>
      <c r="S190" t="s">
        <v>185</v>
      </c>
      <c r="T190" s="10" t="s">
        <v>896</v>
      </c>
      <c r="U190">
        <v>45</v>
      </c>
    </row>
    <row r="191" spans="3:21" x14ac:dyDescent="0.25">
      <c r="C191" s="24" t="s">
        <v>152</v>
      </c>
      <c r="H191" s="28"/>
      <c r="I191" s="29"/>
      <c r="J191" s="29"/>
      <c r="O191">
        <v>187</v>
      </c>
      <c r="P191" t="s">
        <v>122</v>
      </c>
      <c r="Q191" s="10" t="s">
        <v>1031</v>
      </c>
      <c r="S191" t="s">
        <v>523</v>
      </c>
      <c r="T191" s="10" t="s">
        <v>970</v>
      </c>
      <c r="U191">
        <v>123</v>
      </c>
    </row>
    <row r="192" spans="3:21" x14ac:dyDescent="0.25">
      <c r="H192" s="28"/>
      <c r="I192" s="29"/>
      <c r="J192" s="29"/>
      <c r="O192">
        <v>188</v>
      </c>
      <c r="P192" t="s">
        <v>140</v>
      </c>
      <c r="Q192" s="10" t="s">
        <v>1032</v>
      </c>
      <c r="S192" t="s">
        <v>535</v>
      </c>
      <c r="T192" s="10" t="s">
        <v>990</v>
      </c>
      <c r="U192">
        <v>143</v>
      </c>
    </row>
    <row r="193" spans="3:21" x14ac:dyDescent="0.25">
      <c r="C193" s="25" t="s">
        <v>708</v>
      </c>
      <c r="H193" s="28">
        <f>H189+1</f>
        <v>48</v>
      </c>
      <c r="I193" s="29" t="str">
        <f>C195</f>
        <v>King Washington US</v>
      </c>
      <c r="J193" s="30" t="str">
        <f>LEFT(C193,L193-1)</f>
        <v>28,223</v>
      </c>
      <c r="L193">
        <f>FIND($J$3,C193)</f>
        <v>7</v>
      </c>
      <c r="O193">
        <v>189</v>
      </c>
      <c r="P193" t="s">
        <v>558</v>
      </c>
      <c r="Q193" s="10" t="s">
        <v>606</v>
      </c>
      <c r="S193" t="s">
        <v>154</v>
      </c>
      <c r="T193" s="10" t="s">
        <v>924</v>
      </c>
      <c r="U193">
        <v>76</v>
      </c>
    </row>
    <row r="194" spans="3:21" x14ac:dyDescent="0.25">
      <c r="H194" s="28"/>
      <c r="I194" s="29"/>
      <c r="J194" s="29"/>
      <c r="O194">
        <v>190</v>
      </c>
      <c r="P194" t="s">
        <v>595</v>
      </c>
      <c r="Q194" s="10" t="s">
        <v>1033</v>
      </c>
      <c r="S194" t="s">
        <v>513</v>
      </c>
      <c r="T194" s="10" t="s">
        <v>1009</v>
      </c>
      <c r="U194">
        <v>163</v>
      </c>
    </row>
    <row r="195" spans="3:21" x14ac:dyDescent="0.25">
      <c r="C195" s="24" t="s">
        <v>68</v>
      </c>
      <c r="H195" s="28"/>
      <c r="I195" s="29"/>
      <c r="J195" s="29"/>
      <c r="O195">
        <v>191</v>
      </c>
      <c r="P195" t="s">
        <v>597</v>
      </c>
      <c r="Q195" s="10" t="s">
        <v>1034</v>
      </c>
      <c r="S195" t="s">
        <v>162</v>
      </c>
      <c r="T195" s="10" t="s">
        <v>980</v>
      </c>
      <c r="U195">
        <v>133</v>
      </c>
    </row>
    <row r="196" spans="3:21" x14ac:dyDescent="0.25">
      <c r="H196" s="28"/>
      <c r="I196" s="29"/>
      <c r="J196" s="29"/>
      <c r="O196">
        <v>192</v>
      </c>
      <c r="P196" t="s">
        <v>590</v>
      </c>
      <c r="Q196" s="10" t="s">
        <v>1035</v>
      </c>
      <c r="S196" t="s">
        <v>579</v>
      </c>
      <c r="T196" s="10" t="s">
        <v>986</v>
      </c>
      <c r="U196">
        <v>139</v>
      </c>
    </row>
    <row r="197" spans="3:21" x14ac:dyDescent="0.25">
      <c r="C197" s="25" t="s">
        <v>709</v>
      </c>
      <c r="H197" s="28">
        <f>H193+1</f>
        <v>49</v>
      </c>
      <c r="I197" s="29" t="str">
        <f>C199</f>
        <v>Marion Indiana US</v>
      </c>
      <c r="J197" s="30" t="str">
        <f>LEFT(C197,L197-1)</f>
        <v>27,994</v>
      </c>
      <c r="L197">
        <f>FIND($J$3,C197)</f>
        <v>7</v>
      </c>
      <c r="O197">
        <v>193</v>
      </c>
      <c r="P197" t="s">
        <v>586</v>
      </c>
      <c r="Q197" s="10" t="s">
        <v>1036</v>
      </c>
      <c r="S197" t="s">
        <v>64</v>
      </c>
      <c r="T197" s="10" t="s">
        <v>879</v>
      </c>
      <c r="U197">
        <v>27</v>
      </c>
    </row>
    <row r="198" spans="3:21" x14ac:dyDescent="0.25">
      <c r="H198" s="28"/>
      <c r="I198" s="29"/>
      <c r="J198" s="29"/>
      <c r="O198">
        <v>194</v>
      </c>
      <c r="P198" t="s">
        <v>166</v>
      </c>
      <c r="Q198" s="10" t="s">
        <v>1037</v>
      </c>
      <c r="S198" t="s">
        <v>544</v>
      </c>
      <c r="T198" s="10" t="s">
        <v>966</v>
      </c>
      <c r="U198">
        <v>118</v>
      </c>
    </row>
    <row r="199" spans="3:21" x14ac:dyDescent="0.25">
      <c r="C199" s="24" t="s">
        <v>86</v>
      </c>
      <c r="H199" s="28"/>
      <c r="I199" s="29"/>
      <c r="J199" s="29"/>
      <c r="O199">
        <v>195</v>
      </c>
      <c r="P199" t="s">
        <v>260</v>
      </c>
      <c r="Q199" s="10" t="s">
        <v>1038</v>
      </c>
      <c r="S199" t="s">
        <v>60</v>
      </c>
      <c r="T199" s="10" t="s">
        <v>880</v>
      </c>
      <c r="U199">
        <v>28</v>
      </c>
    </row>
    <row r="200" spans="3:21" x14ac:dyDescent="0.25">
      <c r="H200" s="28"/>
      <c r="I200" s="29"/>
      <c r="J200" s="29"/>
      <c r="O200">
        <v>196</v>
      </c>
      <c r="P200" t="s">
        <v>540</v>
      </c>
      <c r="Q200" s="10" t="s">
        <v>1039</v>
      </c>
      <c r="S200" t="s">
        <v>141</v>
      </c>
      <c r="T200" s="10" t="s">
        <v>930</v>
      </c>
      <c r="U200">
        <v>82</v>
      </c>
    </row>
    <row r="201" spans="3:21" x14ac:dyDescent="0.25">
      <c r="C201" s="25" t="s">
        <v>710</v>
      </c>
      <c r="H201" s="28">
        <f>H197+1</f>
        <v>50</v>
      </c>
      <c r="I201" s="29" t="str">
        <f>C203</f>
        <v>Oakland Michigan US</v>
      </c>
      <c r="J201" s="30" t="str">
        <f>LEFT(C201,L201-1)</f>
        <v>27,476</v>
      </c>
      <c r="L201">
        <f>FIND($J$3,C201)</f>
        <v>7</v>
      </c>
      <c r="O201">
        <v>197</v>
      </c>
      <c r="P201" t="s">
        <v>594</v>
      </c>
      <c r="Q201" s="10" t="s">
        <v>1040</v>
      </c>
      <c r="S201" t="s">
        <v>584</v>
      </c>
      <c r="T201" s="10" t="s">
        <v>1013</v>
      </c>
      <c r="U201">
        <v>167</v>
      </c>
    </row>
    <row r="202" spans="3:21" x14ac:dyDescent="0.25">
      <c r="H202" s="28"/>
      <c r="I202" s="29"/>
      <c r="J202" s="29"/>
      <c r="O202">
        <v>198</v>
      </c>
      <c r="P202" t="s">
        <v>570</v>
      </c>
      <c r="Q202" s="10" t="s">
        <v>1041</v>
      </c>
      <c r="S202" t="s">
        <v>109</v>
      </c>
      <c r="T202" s="10" t="s">
        <v>955</v>
      </c>
      <c r="U202">
        <v>107</v>
      </c>
    </row>
    <row r="203" spans="3:21" x14ac:dyDescent="0.25">
      <c r="C203" s="24" t="s">
        <v>74</v>
      </c>
      <c r="H203" s="28"/>
      <c r="I203" s="29"/>
      <c r="J203" s="29"/>
      <c r="O203">
        <v>199</v>
      </c>
      <c r="P203" t="s">
        <v>545</v>
      </c>
      <c r="Q203" s="10" t="s">
        <v>1042</v>
      </c>
      <c r="S203" t="s">
        <v>159</v>
      </c>
      <c r="T203" s="10" t="s">
        <v>1007</v>
      </c>
      <c r="U203">
        <v>161</v>
      </c>
    </row>
    <row r="204" spans="3:21" x14ac:dyDescent="0.25">
      <c r="H204" s="28"/>
      <c r="I204" s="29"/>
      <c r="J204" s="29"/>
      <c r="O204">
        <v>200</v>
      </c>
      <c r="P204" t="s">
        <v>556</v>
      </c>
      <c r="Q204" s="10" t="s">
        <v>1043</v>
      </c>
      <c r="S204" t="s">
        <v>508</v>
      </c>
      <c r="T204" s="10" t="s">
        <v>978</v>
      </c>
      <c r="U204">
        <v>131</v>
      </c>
    </row>
    <row r="205" spans="3:21" x14ac:dyDescent="0.25">
      <c r="C205" s="25" t="s">
        <v>711</v>
      </c>
      <c r="H205" s="28">
        <f>H201+1</f>
        <v>51</v>
      </c>
      <c r="I205" s="29" t="str">
        <f>C207</f>
        <v>Sacramento California US</v>
      </c>
      <c r="J205" s="30" t="str">
        <f>LEFT(C205,L205-1)</f>
        <v>26,716</v>
      </c>
      <c r="L205">
        <f>FIND($J$3,C205)</f>
        <v>7</v>
      </c>
    </row>
    <row r="206" spans="3:21" x14ac:dyDescent="0.25">
      <c r="H206" s="28"/>
      <c r="I206" s="29"/>
      <c r="J206" s="29"/>
    </row>
    <row r="207" spans="3:21" x14ac:dyDescent="0.25">
      <c r="C207" s="24" t="s">
        <v>145</v>
      </c>
      <c r="H207" s="28"/>
      <c r="I207" s="29"/>
      <c r="J207" s="29"/>
    </row>
    <row r="208" spans="3:21" x14ac:dyDescent="0.25">
      <c r="H208" s="28"/>
      <c r="I208" s="29"/>
      <c r="J208" s="29"/>
    </row>
    <row r="209" spans="3:12" x14ac:dyDescent="0.25">
      <c r="C209" s="25" t="s">
        <v>712</v>
      </c>
      <c r="H209" s="28">
        <f>H205+1</f>
        <v>52</v>
      </c>
      <c r="I209" s="29" t="str">
        <f>C211</f>
        <v>Pinellas Florida US</v>
      </c>
      <c r="J209" s="30" t="str">
        <f>LEFT(C209,L209-1)</f>
        <v>26,339</v>
      </c>
      <c r="L209">
        <f>FIND($J$3,C209)</f>
        <v>7</v>
      </c>
    </row>
    <row r="210" spans="3:12" x14ac:dyDescent="0.25">
      <c r="H210" s="28"/>
      <c r="I210" s="29"/>
      <c r="J210" s="29"/>
    </row>
    <row r="211" spans="3:12" x14ac:dyDescent="0.25">
      <c r="C211" s="24" t="s">
        <v>510</v>
      </c>
      <c r="H211" s="28"/>
      <c r="I211" s="29"/>
      <c r="J211" s="29"/>
    </row>
    <row r="212" spans="3:12" x14ac:dyDescent="0.25">
      <c r="H212" s="28"/>
      <c r="I212" s="29"/>
      <c r="J212" s="29"/>
    </row>
    <row r="213" spans="3:12" x14ac:dyDescent="0.25">
      <c r="C213" s="25" t="s">
        <v>713</v>
      </c>
      <c r="H213" s="28">
        <f>H209+1</f>
        <v>53</v>
      </c>
      <c r="I213" s="29" t="str">
        <f>C215</f>
        <v>Montgomery Maryland US</v>
      </c>
      <c r="J213" s="30" t="str">
        <f>LEFT(C213,L213-1)</f>
        <v>26,277</v>
      </c>
      <c r="L213">
        <f>FIND($J$3,C213)</f>
        <v>7</v>
      </c>
    </row>
    <row r="214" spans="3:12" x14ac:dyDescent="0.25">
      <c r="H214" s="28"/>
      <c r="I214" s="29"/>
      <c r="J214" s="29"/>
    </row>
    <row r="215" spans="3:12" x14ac:dyDescent="0.25">
      <c r="C215" s="24" t="s">
        <v>116</v>
      </c>
      <c r="H215" s="28"/>
      <c r="I215" s="29"/>
      <c r="J215" s="29"/>
    </row>
    <row r="216" spans="3:12" x14ac:dyDescent="0.25">
      <c r="H216" s="28"/>
      <c r="I216" s="29"/>
      <c r="J216" s="29"/>
    </row>
    <row r="217" spans="3:12" x14ac:dyDescent="0.25">
      <c r="C217" s="25" t="s">
        <v>714</v>
      </c>
      <c r="H217" s="28">
        <f>H213+1</f>
        <v>54</v>
      </c>
      <c r="I217" s="29" t="str">
        <f>C219</f>
        <v>DuPage Illinois US</v>
      </c>
      <c r="J217" s="30" t="str">
        <f>LEFT(C217,L217-1)</f>
        <v>26,065</v>
      </c>
      <c r="L217">
        <f>FIND($J$3,C217)</f>
        <v>7</v>
      </c>
    </row>
    <row r="218" spans="3:12" x14ac:dyDescent="0.25">
      <c r="H218" s="28"/>
      <c r="I218" s="29"/>
      <c r="J218" s="29"/>
    </row>
    <row r="219" spans="3:12" x14ac:dyDescent="0.25">
      <c r="C219" s="24" t="s">
        <v>121</v>
      </c>
      <c r="H219" s="28"/>
      <c r="I219" s="29"/>
      <c r="J219" s="29"/>
    </row>
    <row r="220" spans="3:12" x14ac:dyDescent="0.25">
      <c r="H220" s="28"/>
      <c r="I220" s="29"/>
      <c r="J220" s="29"/>
    </row>
    <row r="221" spans="3:12" x14ac:dyDescent="0.25">
      <c r="C221" s="25" t="s">
        <v>715</v>
      </c>
      <c r="H221" s="28">
        <f>H217+1</f>
        <v>55</v>
      </c>
      <c r="I221" s="29" t="str">
        <f>C223</f>
        <v>Bergen New Jersey US</v>
      </c>
      <c r="J221" s="30" t="str">
        <f>LEFT(C221,L221-1)</f>
        <v>25,677</v>
      </c>
      <c r="L221">
        <f>FIND($J$3,C221)</f>
        <v>7</v>
      </c>
    </row>
    <row r="222" spans="3:12" x14ac:dyDescent="0.25">
      <c r="H222" s="28"/>
      <c r="I222" s="29"/>
      <c r="J222" s="29"/>
    </row>
    <row r="223" spans="3:12" x14ac:dyDescent="0.25">
      <c r="C223" s="24" t="s">
        <v>65</v>
      </c>
      <c r="H223" s="28"/>
      <c r="I223" s="29"/>
      <c r="J223" s="29"/>
    </row>
    <row r="224" spans="3:12" x14ac:dyDescent="0.25">
      <c r="H224" s="28"/>
      <c r="I224" s="29"/>
      <c r="J224" s="29"/>
    </row>
    <row r="225" spans="3:12" x14ac:dyDescent="0.25">
      <c r="C225" s="25" t="s">
        <v>716</v>
      </c>
      <c r="H225" s="28">
        <f>H221+1</f>
        <v>56</v>
      </c>
      <c r="I225" s="29" t="str">
        <f>C227</f>
        <v>Essex New Jersey US</v>
      </c>
      <c r="J225" s="30" t="str">
        <f>LEFT(C225,L225-1)</f>
        <v>25,437</v>
      </c>
      <c r="L225">
        <f>FIND($J$3,C225)</f>
        <v>7</v>
      </c>
    </row>
    <row r="226" spans="3:12" x14ac:dyDescent="0.25">
      <c r="H226" s="28"/>
      <c r="I226" s="29"/>
      <c r="J226" s="29"/>
    </row>
    <row r="227" spans="3:12" x14ac:dyDescent="0.25">
      <c r="C227" s="24" t="s">
        <v>70</v>
      </c>
      <c r="H227" s="28"/>
      <c r="I227" s="29"/>
      <c r="J227" s="29"/>
    </row>
    <row r="228" spans="3:12" x14ac:dyDescent="0.25">
      <c r="H228" s="28"/>
      <c r="I228" s="29"/>
      <c r="J228" s="29"/>
    </row>
    <row r="229" spans="3:12" x14ac:dyDescent="0.25">
      <c r="C229" s="25" t="s">
        <v>717</v>
      </c>
      <c r="H229" s="28">
        <f>H225+1</f>
        <v>57</v>
      </c>
      <c r="I229" s="29" t="str">
        <f>C231</f>
        <v>Santa Clara California US</v>
      </c>
      <c r="J229" s="30" t="str">
        <f>LEFT(C229,L229-1)</f>
        <v>25,277</v>
      </c>
      <c r="L229">
        <f>FIND($J$3,C229)</f>
        <v>7</v>
      </c>
    </row>
    <row r="230" spans="3:12" x14ac:dyDescent="0.25">
      <c r="H230" s="28"/>
      <c r="I230" s="29"/>
      <c r="J230" s="29"/>
    </row>
    <row r="231" spans="3:12" x14ac:dyDescent="0.25">
      <c r="C231" s="24" t="s">
        <v>87</v>
      </c>
      <c r="H231" s="28"/>
      <c r="I231" s="29"/>
      <c r="J231" s="29"/>
    </row>
    <row r="232" spans="3:12" x14ac:dyDescent="0.25">
      <c r="H232" s="28"/>
      <c r="I232" s="29"/>
      <c r="J232" s="29"/>
    </row>
    <row r="233" spans="3:12" x14ac:dyDescent="0.25">
      <c r="C233" s="25" t="s">
        <v>718</v>
      </c>
      <c r="H233" s="28">
        <f>H229+1</f>
        <v>58</v>
      </c>
      <c r="I233" s="29" t="str">
        <f>C235</f>
        <v>Oklahoma Oklahoma US</v>
      </c>
      <c r="J233" s="30" t="str">
        <f>LEFT(C233,L233-1)</f>
        <v>25,091</v>
      </c>
      <c r="L233">
        <f>FIND($J$3,C233)</f>
        <v>7</v>
      </c>
    </row>
    <row r="234" spans="3:12" x14ac:dyDescent="0.25">
      <c r="H234" s="28"/>
      <c r="I234" s="29"/>
      <c r="J234" s="29"/>
    </row>
    <row r="235" spans="3:12" x14ac:dyDescent="0.25">
      <c r="C235" s="24" t="s">
        <v>519</v>
      </c>
      <c r="H235" s="28"/>
      <c r="I235" s="29"/>
      <c r="J235" s="29"/>
    </row>
    <row r="236" spans="3:12" x14ac:dyDescent="0.25">
      <c r="H236" s="28"/>
      <c r="I236" s="29"/>
      <c r="J236" s="29"/>
    </row>
    <row r="237" spans="3:12" x14ac:dyDescent="0.25">
      <c r="C237" s="25" t="s">
        <v>719</v>
      </c>
      <c r="H237" s="28">
        <f>H233+1</f>
        <v>59</v>
      </c>
      <c r="I237" s="29" t="str">
        <f>C239</f>
        <v>Fairfield Connecticut US</v>
      </c>
      <c r="J237" s="30" t="str">
        <f>LEFT(C237,L237-1)</f>
        <v>25,048</v>
      </c>
      <c r="L237">
        <f>FIND($J$3,C237)</f>
        <v>7</v>
      </c>
    </row>
    <row r="238" spans="3:12" x14ac:dyDescent="0.25">
      <c r="H238" s="28"/>
      <c r="I238" s="29"/>
      <c r="J238" s="29"/>
    </row>
    <row r="239" spans="3:12" x14ac:dyDescent="0.25">
      <c r="C239" s="24" t="s">
        <v>71</v>
      </c>
      <c r="H239" s="28"/>
      <c r="I239" s="29"/>
      <c r="J239" s="29"/>
    </row>
    <row r="240" spans="3:12" x14ac:dyDescent="0.25">
      <c r="H240" s="28"/>
      <c r="I240" s="29"/>
      <c r="J240" s="29"/>
    </row>
    <row r="241" spans="3:12" x14ac:dyDescent="0.25">
      <c r="C241" s="25" t="s">
        <v>720</v>
      </c>
      <c r="H241" s="28">
        <f>H237+1</f>
        <v>60</v>
      </c>
      <c r="I241" s="29" t="str">
        <f>C243</f>
        <v>Essex Massachusetts US</v>
      </c>
      <c r="J241" s="30" t="str">
        <f>LEFT(C241,L241-1)</f>
        <v>24,612</v>
      </c>
      <c r="L241">
        <f>FIND($J$3,C241)</f>
        <v>7</v>
      </c>
    </row>
    <row r="242" spans="3:12" x14ac:dyDescent="0.25">
      <c r="H242" s="28"/>
      <c r="I242" s="29"/>
      <c r="J242" s="29"/>
    </row>
    <row r="243" spans="3:12" x14ac:dyDescent="0.25">
      <c r="C243" s="24" t="s">
        <v>91</v>
      </c>
      <c r="H243" s="28"/>
      <c r="I243" s="29"/>
      <c r="J243" s="29"/>
    </row>
    <row r="244" spans="3:12" x14ac:dyDescent="0.25">
      <c r="H244" s="28"/>
      <c r="I244" s="29"/>
      <c r="J244" s="29"/>
    </row>
    <row r="245" spans="3:12" x14ac:dyDescent="0.25">
      <c r="C245" s="25" t="s">
        <v>721</v>
      </c>
      <c r="H245" s="28">
        <f>H241+1</f>
        <v>61</v>
      </c>
      <c r="I245" s="29" t="str">
        <f>C247</f>
        <v>Jefferson Alabama US</v>
      </c>
      <c r="J245" s="30" t="str">
        <f>LEFT(C245,L245-1)</f>
        <v>24,597</v>
      </c>
      <c r="L245">
        <f>FIND($J$3,C245)</f>
        <v>7</v>
      </c>
    </row>
    <row r="246" spans="3:12" x14ac:dyDescent="0.25">
      <c r="H246" s="28"/>
      <c r="I246" s="29"/>
      <c r="J246" s="29"/>
    </row>
    <row r="247" spans="3:12" x14ac:dyDescent="0.25">
      <c r="C247" s="24" t="s">
        <v>135</v>
      </c>
      <c r="H247" s="28"/>
      <c r="I247" s="29"/>
      <c r="J247" s="29"/>
    </row>
    <row r="248" spans="3:12" x14ac:dyDescent="0.25">
      <c r="H248" s="28"/>
      <c r="I248" s="29"/>
      <c r="J248" s="29"/>
    </row>
    <row r="249" spans="3:12" x14ac:dyDescent="0.25">
      <c r="C249" s="25" t="s">
        <v>722</v>
      </c>
      <c r="H249" s="28">
        <f>H245+1</f>
        <v>62</v>
      </c>
      <c r="I249" s="29" t="str">
        <f>C251</f>
        <v>Fairfax Virginia US</v>
      </c>
      <c r="J249" s="30" t="str">
        <f>LEFT(C249,L249-1)</f>
        <v>24,399</v>
      </c>
      <c r="L249">
        <f>FIND($J$3,C249)</f>
        <v>7</v>
      </c>
    </row>
    <row r="250" spans="3:12" x14ac:dyDescent="0.25">
      <c r="H250" s="28"/>
      <c r="I250" s="29"/>
      <c r="J250" s="29"/>
    </row>
    <row r="251" spans="3:12" x14ac:dyDescent="0.25">
      <c r="C251" s="24" t="s">
        <v>138</v>
      </c>
      <c r="H251" s="28"/>
      <c r="I251" s="29"/>
      <c r="J251" s="29"/>
    </row>
    <row r="252" spans="3:12" x14ac:dyDescent="0.25">
      <c r="H252" s="28"/>
      <c r="I252" s="29"/>
      <c r="J252" s="29"/>
    </row>
    <row r="253" spans="3:12" x14ac:dyDescent="0.25">
      <c r="C253" s="25" t="s">
        <v>596</v>
      </c>
      <c r="H253" s="28">
        <f>H249+1</f>
        <v>63</v>
      </c>
      <c r="I253" s="29" t="str">
        <f>C255</f>
        <v>Cameron Texas US</v>
      </c>
      <c r="J253" s="30" t="str">
        <f>LEFT(C253,L253-1)</f>
        <v>24,280</v>
      </c>
      <c r="L253">
        <f>FIND($J$3,C253)</f>
        <v>7</v>
      </c>
    </row>
    <row r="254" spans="3:12" x14ac:dyDescent="0.25">
      <c r="H254" s="28"/>
      <c r="I254" s="29"/>
      <c r="J254" s="29"/>
    </row>
    <row r="255" spans="3:12" x14ac:dyDescent="0.25">
      <c r="C255" s="24" t="s">
        <v>528</v>
      </c>
      <c r="H255" s="28"/>
      <c r="I255" s="29"/>
      <c r="J255" s="29"/>
    </row>
    <row r="256" spans="3:12" x14ac:dyDescent="0.25">
      <c r="H256" s="28"/>
      <c r="I256" s="29"/>
      <c r="J256" s="29"/>
    </row>
    <row r="257" spans="3:12" x14ac:dyDescent="0.25">
      <c r="C257" s="25" t="s">
        <v>723</v>
      </c>
      <c r="H257" s="28">
        <f>H253+1</f>
        <v>64</v>
      </c>
      <c r="I257" s="29" t="str">
        <f>C259</f>
        <v>Alameda California US</v>
      </c>
      <c r="J257" s="30" t="str">
        <f>LEFT(C257,L257-1)</f>
        <v>24,095</v>
      </c>
      <c r="L257">
        <f>FIND($J$3,C257)</f>
        <v>7</v>
      </c>
    </row>
    <row r="258" spans="3:12" x14ac:dyDescent="0.25">
      <c r="H258" s="28"/>
      <c r="I258" s="29"/>
      <c r="J258" s="29"/>
    </row>
    <row r="259" spans="3:12" x14ac:dyDescent="0.25">
      <c r="C259" s="24" t="s">
        <v>129</v>
      </c>
      <c r="H259" s="28"/>
      <c r="I259" s="29"/>
      <c r="J259" s="29"/>
    </row>
    <row r="260" spans="3:12" x14ac:dyDescent="0.25">
      <c r="H260" s="28"/>
      <c r="I260" s="29"/>
      <c r="J260" s="29"/>
    </row>
    <row r="261" spans="3:12" x14ac:dyDescent="0.25">
      <c r="C261" s="25" t="s">
        <v>723</v>
      </c>
      <c r="H261" s="28">
        <f>H257+1</f>
        <v>65</v>
      </c>
      <c r="I261" s="29" t="str">
        <f>C263</f>
        <v>Jefferson Kentucky US</v>
      </c>
      <c r="J261" s="30" t="str">
        <f>LEFT(C261,L261-1)</f>
        <v>24,095</v>
      </c>
      <c r="L261">
        <f>FIND($J$3,C261)</f>
        <v>7</v>
      </c>
    </row>
    <row r="262" spans="3:12" x14ac:dyDescent="0.25">
      <c r="H262" s="28"/>
      <c r="I262" s="29"/>
      <c r="J262" s="29"/>
    </row>
    <row r="263" spans="3:12" x14ac:dyDescent="0.25">
      <c r="C263" s="24" t="s">
        <v>150</v>
      </c>
      <c r="H263" s="28"/>
      <c r="I263" s="29"/>
      <c r="J263" s="29"/>
    </row>
    <row r="264" spans="3:12" x14ac:dyDescent="0.25">
      <c r="H264" s="28"/>
      <c r="I264" s="29"/>
      <c r="J264" s="29"/>
    </row>
    <row r="265" spans="3:12" x14ac:dyDescent="0.25">
      <c r="C265" s="25" t="s">
        <v>724</v>
      </c>
      <c r="H265" s="28">
        <f>H261+1</f>
        <v>66</v>
      </c>
      <c r="I265" s="29" t="str">
        <f>C267</f>
        <v>Douglas Nebraska US</v>
      </c>
      <c r="J265" s="30" t="str">
        <f>LEFT(C265,L265-1)</f>
        <v>23,894</v>
      </c>
      <c r="L265">
        <f>FIND($J$3,C265)</f>
        <v>7</v>
      </c>
    </row>
    <row r="266" spans="3:12" x14ac:dyDescent="0.25">
      <c r="H266" s="28"/>
      <c r="I266" s="29"/>
      <c r="J266" s="29"/>
    </row>
    <row r="267" spans="3:12" x14ac:dyDescent="0.25">
      <c r="C267" s="24" t="s">
        <v>224</v>
      </c>
      <c r="H267" s="28"/>
      <c r="I267" s="29"/>
      <c r="J267" s="29"/>
    </row>
    <row r="268" spans="3:12" x14ac:dyDescent="0.25">
      <c r="H268" s="28"/>
      <c r="I268" s="29"/>
      <c r="J268" s="29"/>
    </row>
    <row r="269" spans="3:12" x14ac:dyDescent="0.25">
      <c r="C269" s="25" t="s">
        <v>725</v>
      </c>
      <c r="H269" s="28">
        <f>H265+1</f>
        <v>67</v>
      </c>
      <c r="I269" s="29" t="str">
        <f>C271</f>
        <v>Lee Florida US</v>
      </c>
      <c r="J269" s="30" t="str">
        <f>LEFT(C269,L269-1)</f>
        <v>23,834</v>
      </c>
      <c r="L269">
        <f>FIND($J$3,C269)</f>
        <v>7</v>
      </c>
    </row>
    <row r="270" spans="3:12" x14ac:dyDescent="0.25">
      <c r="H270" s="28"/>
      <c r="I270" s="29"/>
      <c r="J270" s="29"/>
    </row>
    <row r="271" spans="3:12" x14ac:dyDescent="0.25">
      <c r="C271" s="24" t="s">
        <v>149</v>
      </c>
      <c r="H271" s="28"/>
      <c r="I271" s="29"/>
      <c r="J271" s="29"/>
    </row>
    <row r="272" spans="3:12" x14ac:dyDescent="0.25">
      <c r="H272" s="28"/>
      <c r="I272" s="29"/>
      <c r="J272" s="29"/>
    </row>
    <row r="273" spans="3:12" x14ac:dyDescent="0.25">
      <c r="C273" s="25" t="s">
        <v>726</v>
      </c>
      <c r="H273" s="28">
        <f>H269+1</f>
        <v>68</v>
      </c>
      <c r="I273" s="29" t="str">
        <f>C275</f>
        <v>Hudson New Jersey US</v>
      </c>
      <c r="J273" s="30" t="str">
        <f>LEFT(C273,L273-1)</f>
        <v>23,730</v>
      </c>
      <c r="L273">
        <f>FIND($J$3,C273)</f>
        <v>7</v>
      </c>
    </row>
    <row r="274" spans="3:12" x14ac:dyDescent="0.25">
      <c r="H274" s="28"/>
      <c r="I274" s="29"/>
      <c r="J274" s="29"/>
    </row>
    <row r="275" spans="3:12" x14ac:dyDescent="0.25">
      <c r="C275" s="24" t="s">
        <v>73</v>
      </c>
      <c r="H275" s="28"/>
      <c r="I275" s="29"/>
      <c r="J275" s="29"/>
    </row>
    <row r="276" spans="3:12" x14ac:dyDescent="0.25">
      <c r="H276" s="28"/>
      <c r="I276" s="29"/>
      <c r="J276" s="29"/>
    </row>
    <row r="277" spans="3:12" x14ac:dyDescent="0.25">
      <c r="C277" s="25" t="s">
        <v>727</v>
      </c>
      <c r="H277" s="28">
        <f>H273+1</f>
        <v>69</v>
      </c>
      <c r="I277" s="29" t="str">
        <f>C279</f>
        <v>Polk Florida US</v>
      </c>
      <c r="J277" s="30" t="str">
        <f>LEFT(C277,L277-1)</f>
        <v>23,405</v>
      </c>
      <c r="L277">
        <f>FIND($J$3,C277)</f>
        <v>7</v>
      </c>
    </row>
    <row r="278" spans="3:12" x14ac:dyDescent="0.25">
      <c r="H278" s="28"/>
      <c r="I278" s="29"/>
      <c r="J278" s="29"/>
    </row>
    <row r="279" spans="3:12" x14ac:dyDescent="0.25">
      <c r="C279" s="24" t="s">
        <v>520</v>
      </c>
      <c r="H279" s="28"/>
      <c r="I279" s="29"/>
      <c r="J279" s="29"/>
    </row>
    <row r="280" spans="3:12" x14ac:dyDescent="0.25">
      <c r="H280" s="28"/>
      <c r="I280" s="29"/>
      <c r="J280" s="29"/>
    </row>
    <row r="281" spans="3:12" x14ac:dyDescent="0.25">
      <c r="C281" s="25" t="s">
        <v>591</v>
      </c>
      <c r="H281" s="28">
        <f>H277+1</f>
        <v>70</v>
      </c>
      <c r="I281" s="29" t="str">
        <f>C283</f>
        <v>Providence Rhode Island US</v>
      </c>
      <c r="J281" s="30" t="str">
        <f>LEFT(C281,L281-1)</f>
        <v>23,320</v>
      </c>
      <c r="L281">
        <f>FIND($J$3,C281)</f>
        <v>7</v>
      </c>
    </row>
    <row r="282" spans="3:12" x14ac:dyDescent="0.25">
      <c r="H282" s="28"/>
      <c r="I282" s="29"/>
      <c r="J282" s="29"/>
    </row>
    <row r="283" spans="3:12" x14ac:dyDescent="0.25">
      <c r="C283" s="24" t="s">
        <v>133</v>
      </c>
      <c r="H283" s="28"/>
      <c r="I283" s="29"/>
      <c r="J283" s="29"/>
    </row>
    <row r="284" spans="3:12" x14ac:dyDescent="0.25">
      <c r="H284" s="28"/>
      <c r="I284" s="29"/>
      <c r="J284" s="29"/>
    </row>
    <row r="285" spans="3:12" x14ac:dyDescent="0.25">
      <c r="C285" s="25" t="s">
        <v>728</v>
      </c>
      <c r="H285" s="28">
        <f>H281+1</f>
        <v>71</v>
      </c>
      <c r="I285" s="29" t="str">
        <f>C287</f>
        <v>Tulsa Oklahoma US</v>
      </c>
      <c r="J285" s="30" t="str">
        <f>LEFT(C285,L285-1)</f>
        <v>22,919</v>
      </c>
      <c r="L285">
        <f>FIND($J$3,C285)</f>
        <v>7</v>
      </c>
    </row>
    <row r="286" spans="3:12" x14ac:dyDescent="0.25">
      <c r="H286" s="28"/>
      <c r="I286" s="29"/>
      <c r="J286" s="29"/>
    </row>
    <row r="287" spans="3:12" x14ac:dyDescent="0.25">
      <c r="C287" s="24" t="s">
        <v>517</v>
      </c>
      <c r="H287" s="28"/>
      <c r="I287" s="29"/>
      <c r="J287" s="29"/>
    </row>
    <row r="288" spans="3:12" x14ac:dyDescent="0.25">
      <c r="H288" s="28"/>
      <c r="I288" s="29"/>
      <c r="J288" s="29"/>
    </row>
    <row r="289" spans="3:12" x14ac:dyDescent="0.25">
      <c r="C289" s="25" t="s">
        <v>729</v>
      </c>
      <c r="H289" s="28">
        <f>H285+1</f>
        <v>72</v>
      </c>
      <c r="I289" s="29" t="str">
        <f>C291</f>
        <v>Lake Illinois US</v>
      </c>
      <c r="J289" s="30" t="str">
        <f>LEFT(C289,L289-1)</f>
        <v>22,817</v>
      </c>
      <c r="L289">
        <f>FIND($J$3,C289)</f>
        <v>7</v>
      </c>
    </row>
    <row r="290" spans="3:12" x14ac:dyDescent="0.25">
      <c r="H290" s="28"/>
      <c r="I290" s="29"/>
      <c r="J290" s="29"/>
    </row>
    <row r="291" spans="3:12" x14ac:dyDescent="0.25">
      <c r="C291" s="24" t="s">
        <v>115</v>
      </c>
      <c r="H291" s="28"/>
      <c r="I291" s="29"/>
      <c r="J291" s="29"/>
    </row>
    <row r="292" spans="3:12" x14ac:dyDescent="0.25">
      <c r="H292" s="28"/>
      <c r="I292" s="29"/>
      <c r="J292" s="29"/>
    </row>
    <row r="293" spans="3:12" x14ac:dyDescent="0.25">
      <c r="C293" s="25" t="s">
        <v>730</v>
      </c>
      <c r="H293" s="28">
        <f>H289+1</f>
        <v>73</v>
      </c>
      <c r="I293" s="29" t="str">
        <f>C295</f>
        <v>Middlesex New Jersey US</v>
      </c>
      <c r="J293" s="30" t="str">
        <f>LEFT(C293,L293-1)</f>
        <v>22,804</v>
      </c>
      <c r="L293">
        <f>FIND($J$3,C293)</f>
        <v>7</v>
      </c>
    </row>
    <row r="294" spans="3:12" x14ac:dyDescent="0.25">
      <c r="H294" s="28"/>
      <c r="I294" s="29"/>
      <c r="J294" s="29"/>
    </row>
    <row r="295" spans="3:12" x14ac:dyDescent="0.25">
      <c r="C295" s="24" t="s">
        <v>81</v>
      </c>
      <c r="H295" s="28"/>
      <c r="I295" s="29"/>
      <c r="J295" s="29"/>
    </row>
    <row r="296" spans="3:12" x14ac:dyDescent="0.25">
      <c r="H296" s="28"/>
      <c r="I296" s="29"/>
      <c r="J296" s="29"/>
    </row>
    <row r="297" spans="3:12" x14ac:dyDescent="0.25">
      <c r="C297" s="25" t="s">
        <v>731</v>
      </c>
      <c r="H297" s="28">
        <f>H293+1</f>
        <v>74</v>
      </c>
      <c r="I297" s="29" t="str">
        <f>C299</f>
        <v>Cobb Georgia US</v>
      </c>
      <c r="J297" s="30" t="str">
        <f>LEFT(C297,L297-1)</f>
        <v>22,430</v>
      </c>
      <c r="L297">
        <f>FIND($J$3,C297)</f>
        <v>7</v>
      </c>
    </row>
    <row r="298" spans="3:12" x14ac:dyDescent="0.25">
      <c r="H298" s="28"/>
      <c r="I298" s="29"/>
      <c r="J298" s="29"/>
    </row>
    <row r="299" spans="3:12" x14ac:dyDescent="0.25">
      <c r="C299" s="24" t="s">
        <v>134</v>
      </c>
      <c r="H299" s="28"/>
      <c r="I299" s="29"/>
      <c r="J299" s="29"/>
    </row>
    <row r="300" spans="3:12" x14ac:dyDescent="0.25">
      <c r="H300" s="28"/>
      <c r="I300" s="29"/>
      <c r="J300" s="29"/>
    </row>
    <row r="301" spans="3:12" x14ac:dyDescent="0.25">
      <c r="C301" s="25" t="s">
        <v>732</v>
      </c>
      <c r="H301" s="28">
        <f>H297+1</f>
        <v>75</v>
      </c>
      <c r="I301" s="29" t="str">
        <f>C303</f>
        <v>San Joaquin California US</v>
      </c>
      <c r="J301" s="30" t="str">
        <f>LEFT(C301,L301-1)</f>
        <v>22,167</v>
      </c>
      <c r="L301">
        <f>FIND($J$3,C301)</f>
        <v>7</v>
      </c>
    </row>
    <row r="302" spans="3:12" x14ac:dyDescent="0.25">
      <c r="H302" s="28"/>
      <c r="I302" s="29"/>
      <c r="J302" s="29"/>
    </row>
    <row r="303" spans="3:12" x14ac:dyDescent="0.25">
      <c r="C303" s="24" t="s">
        <v>515</v>
      </c>
      <c r="H303" s="28"/>
      <c r="I303" s="29"/>
      <c r="J303" s="29"/>
    </row>
    <row r="304" spans="3:12" x14ac:dyDescent="0.25">
      <c r="H304" s="28"/>
      <c r="I304" s="29"/>
      <c r="J304" s="29"/>
    </row>
    <row r="305" spans="3:12" x14ac:dyDescent="0.25">
      <c r="C305" s="25" t="s">
        <v>733</v>
      </c>
      <c r="H305" s="28">
        <f>H301+1</f>
        <v>76</v>
      </c>
      <c r="I305" s="29" t="str">
        <f>C307</f>
        <v>Wake North Carolina US</v>
      </c>
      <c r="J305" s="30" t="str">
        <f>LEFT(C305,L305-1)</f>
        <v>21,961</v>
      </c>
      <c r="L305">
        <f>FIND($J$3,C305)</f>
        <v>7</v>
      </c>
    </row>
    <row r="306" spans="3:12" x14ac:dyDescent="0.25">
      <c r="H306" s="28"/>
      <c r="I306" s="29"/>
      <c r="J306" s="29"/>
    </row>
    <row r="307" spans="3:12" x14ac:dyDescent="0.25">
      <c r="C307" s="24" t="s">
        <v>154</v>
      </c>
      <c r="H307" s="28"/>
      <c r="I307" s="29"/>
      <c r="J307" s="29"/>
    </row>
    <row r="308" spans="3:12" x14ac:dyDescent="0.25">
      <c r="H308" s="28"/>
      <c r="I308" s="29"/>
      <c r="J308" s="29"/>
    </row>
    <row r="309" spans="3:12" x14ac:dyDescent="0.25">
      <c r="C309" s="25" t="s">
        <v>734</v>
      </c>
      <c r="H309" s="28">
        <f>H305+1</f>
        <v>77</v>
      </c>
      <c r="I309" s="29" t="str">
        <f>C311</f>
        <v>Cuyahoga Ohio US</v>
      </c>
      <c r="J309" s="30" t="str">
        <f>LEFT(C309,L309-1)</f>
        <v>21,893</v>
      </c>
      <c r="L309">
        <f>FIND($J$3,C309)</f>
        <v>7</v>
      </c>
    </row>
    <row r="310" spans="3:12" x14ac:dyDescent="0.25">
      <c r="H310" s="28"/>
      <c r="I310" s="29"/>
      <c r="J310" s="29"/>
    </row>
    <row r="311" spans="3:12" x14ac:dyDescent="0.25">
      <c r="C311" s="24" t="s">
        <v>103</v>
      </c>
      <c r="H311" s="28"/>
      <c r="I311" s="29"/>
      <c r="J311" s="29"/>
    </row>
    <row r="312" spans="3:12" x14ac:dyDescent="0.25">
      <c r="H312" s="28"/>
      <c r="I312" s="29"/>
      <c r="J312" s="29"/>
    </row>
    <row r="313" spans="3:12" x14ac:dyDescent="0.25">
      <c r="C313" s="25" t="s">
        <v>735</v>
      </c>
      <c r="H313" s="28">
        <f>H309+1</f>
        <v>78</v>
      </c>
      <c r="I313" s="29" t="str">
        <f>C315</f>
        <v>DeKalb Georgia US</v>
      </c>
      <c r="J313" s="30" t="str">
        <f>LEFT(C313,L313-1)</f>
        <v>21,744</v>
      </c>
      <c r="L313">
        <f>FIND($J$3,C313)</f>
        <v>7</v>
      </c>
    </row>
    <row r="314" spans="3:12" x14ac:dyDescent="0.25">
      <c r="H314" s="28"/>
      <c r="I314" s="29"/>
      <c r="J314" s="29"/>
    </row>
    <row r="315" spans="3:12" x14ac:dyDescent="0.25">
      <c r="C315" s="24" t="s">
        <v>120</v>
      </c>
      <c r="H315" s="28"/>
      <c r="I315" s="29"/>
      <c r="J315" s="29"/>
    </row>
    <row r="316" spans="3:12" x14ac:dyDescent="0.25">
      <c r="H316" s="28"/>
      <c r="I316" s="29"/>
      <c r="J316" s="29"/>
    </row>
    <row r="317" spans="3:12" x14ac:dyDescent="0.25">
      <c r="C317" s="25" t="s">
        <v>736</v>
      </c>
      <c r="H317" s="28">
        <f>H313+1</f>
        <v>79</v>
      </c>
      <c r="I317" s="29" t="str">
        <f>C319</f>
        <v>Nueces Texas US</v>
      </c>
      <c r="J317" s="30" t="str">
        <f>LEFT(C317,L317-1)</f>
        <v>21,432</v>
      </c>
      <c r="L317">
        <f>FIND($J$3,C317)</f>
        <v>7</v>
      </c>
    </row>
    <row r="318" spans="3:12" x14ac:dyDescent="0.25">
      <c r="H318" s="28"/>
      <c r="I318" s="29"/>
      <c r="J318" s="29"/>
    </row>
    <row r="319" spans="3:12" x14ac:dyDescent="0.25">
      <c r="C319" s="24" t="s">
        <v>529</v>
      </c>
      <c r="H319" s="28"/>
      <c r="I319" s="29"/>
      <c r="J319" s="29"/>
    </row>
    <row r="320" spans="3:12" x14ac:dyDescent="0.25">
      <c r="H320" s="28"/>
      <c r="I320" s="29"/>
      <c r="J320" s="29"/>
    </row>
    <row r="321" spans="3:12" x14ac:dyDescent="0.25">
      <c r="C321" s="25" t="s">
        <v>737</v>
      </c>
      <c r="H321" s="28">
        <f>H317+1</f>
        <v>80</v>
      </c>
      <c r="I321" s="29" t="str">
        <f>C323</f>
        <v>Passaic New Jersey US</v>
      </c>
      <c r="J321" s="30" t="str">
        <f>LEFT(C321,L321-1)</f>
        <v>21,383</v>
      </c>
      <c r="L321">
        <f>FIND($J$3,C321)</f>
        <v>7</v>
      </c>
    </row>
    <row r="322" spans="3:12" x14ac:dyDescent="0.25">
      <c r="H322" s="28"/>
      <c r="I322" s="29"/>
      <c r="J322" s="29"/>
    </row>
    <row r="323" spans="3:12" x14ac:dyDescent="0.25">
      <c r="C323" s="24" t="s">
        <v>80</v>
      </c>
      <c r="H323" s="28"/>
      <c r="I323" s="29"/>
      <c r="J323" s="29"/>
    </row>
    <row r="324" spans="3:12" x14ac:dyDescent="0.25">
      <c r="H324" s="28"/>
      <c r="I324" s="29"/>
      <c r="J324" s="29"/>
    </row>
    <row r="325" spans="3:12" x14ac:dyDescent="0.25">
      <c r="C325" s="25" t="s">
        <v>738</v>
      </c>
      <c r="H325" s="28">
        <f>H321+1</f>
        <v>81</v>
      </c>
      <c r="I325" s="29" t="str">
        <f>C327</f>
        <v>Baltimore Maryland US</v>
      </c>
      <c r="J325" s="30" t="str">
        <f>LEFT(C325,L325-1)</f>
        <v>21,349</v>
      </c>
      <c r="L325">
        <f>FIND($J$3,C325)</f>
        <v>7</v>
      </c>
    </row>
    <row r="326" spans="3:12" x14ac:dyDescent="0.25">
      <c r="H326" s="28"/>
      <c r="I326" s="29"/>
      <c r="J326" s="29"/>
    </row>
    <row r="327" spans="3:12" x14ac:dyDescent="0.25">
      <c r="C327" s="24" t="s">
        <v>144</v>
      </c>
      <c r="H327" s="28"/>
      <c r="I327" s="29"/>
      <c r="J327" s="29"/>
    </row>
    <row r="328" spans="3:12" x14ac:dyDescent="0.25">
      <c r="H328" s="28"/>
      <c r="I328" s="29"/>
      <c r="J328" s="29"/>
    </row>
    <row r="329" spans="3:12" x14ac:dyDescent="0.25">
      <c r="C329" s="25" t="s">
        <v>739</v>
      </c>
      <c r="H329" s="28">
        <f>H325+1</f>
        <v>82</v>
      </c>
      <c r="I329" s="29" t="str">
        <f>C331</f>
        <v>Will Illinois US</v>
      </c>
      <c r="J329" s="30" t="str">
        <f>LEFT(C329,L329-1)</f>
        <v>21,043</v>
      </c>
      <c r="L329">
        <f>FIND($J$3,C329)</f>
        <v>7</v>
      </c>
    </row>
    <row r="330" spans="3:12" x14ac:dyDescent="0.25">
      <c r="H330" s="28"/>
      <c r="I330" s="29"/>
      <c r="J330" s="29"/>
    </row>
    <row r="331" spans="3:12" x14ac:dyDescent="0.25">
      <c r="C331" s="24" t="s">
        <v>141</v>
      </c>
      <c r="H331" s="28"/>
      <c r="I331" s="29"/>
      <c r="J331" s="29"/>
    </row>
    <row r="332" spans="3:12" x14ac:dyDescent="0.25">
      <c r="H332" s="28"/>
      <c r="I332" s="29"/>
      <c r="J332" s="29"/>
    </row>
    <row r="333" spans="3:12" x14ac:dyDescent="0.25">
      <c r="C333" s="25" t="s">
        <v>740</v>
      </c>
      <c r="H333" s="28">
        <f>H329+1</f>
        <v>83</v>
      </c>
      <c r="I333" s="29" t="str">
        <f>C335</f>
        <v>Polk Iowa US</v>
      </c>
      <c r="J333" s="30" t="str">
        <f>LEFT(C333,L333-1)</f>
        <v>20,916</v>
      </c>
      <c r="L333">
        <f>FIND($J$3,C333)</f>
        <v>7</v>
      </c>
    </row>
    <row r="334" spans="3:12" x14ac:dyDescent="0.25">
      <c r="H334" s="28"/>
      <c r="I334" s="29"/>
      <c r="J334" s="29"/>
    </row>
    <row r="335" spans="3:12" x14ac:dyDescent="0.25">
      <c r="C335" s="24" t="s">
        <v>220</v>
      </c>
      <c r="H335" s="28"/>
      <c r="I335" s="29"/>
      <c r="J335" s="29"/>
    </row>
    <row r="336" spans="3:12" x14ac:dyDescent="0.25">
      <c r="H336" s="28"/>
      <c r="I336" s="29"/>
      <c r="J336" s="29"/>
    </row>
    <row r="337" spans="3:12" x14ac:dyDescent="0.25">
      <c r="C337" s="25" t="s">
        <v>741</v>
      </c>
      <c r="H337" s="28">
        <f>H333+1</f>
        <v>84</v>
      </c>
      <c r="I337" s="29" t="str">
        <f>C339</f>
        <v>Union New Jersey US</v>
      </c>
      <c r="J337" s="30" t="str">
        <f>LEFT(C337,L337-1)</f>
        <v>20,820</v>
      </c>
      <c r="L337">
        <f>FIND($J$3,C337)</f>
        <v>7</v>
      </c>
    </row>
    <row r="338" spans="3:12" x14ac:dyDescent="0.25">
      <c r="H338" s="28"/>
      <c r="I338" s="29"/>
      <c r="J338" s="29"/>
    </row>
    <row r="339" spans="3:12" x14ac:dyDescent="0.25">
      <c r="C339" s="24" t="s">
        <v>76</v>
      </c>
      <c r="H339" s="28"/>
      <c r="I339" s="29"/>
      <c r="J339" s="29"/>
    </row>
    <row r="340" spans="3:12" x14ac:dyDescent="0.25">
      <c r="H340" s="28"/>
      <c r="I340" s="29"/>
      <c r="J340" s="29"/>
    </row>
    <row r="341" spans="3:12" x14ac:dyDescent="0.25">
      <c r="C341" s="25" t="s">
        <v>742</v>
      </c>
      <c r="H341" s="28">
        <f>H337+1</f>
        <v>85</v>
      </c>
      <c r="I341" s="29" t="str">
        <f>C343</f>
        <v>Macomb Michigan US</v>
      </c>
      <c r="J341" s="30" t="str">
        <f>LEFT(C341,L341-1)</f>
        <v>20,380</v>
      </c>
      <c r="L341">
        <f>FIND($J$3,C341)</f>
        <v>7</v>
      </c>
    </row>
    <row r="342" spans="3:12" x14ac:dyDescent="0.25">
      <c r="H342" s="28"/>
      <c r="I342" s="29"/>
      <c r="J342" s="29"/>
    </row>
    <row r="343" spans="3:12" x14ac:dyDescent="0.25">
      <c r="C343" s="24" t="s">
        <v>89</v>
      </c>
      <c r="H343" s="28"/>
      <c r="I343" s="29"/>
      <c r="J343" s="29"/>
    </row>
    <row r="344" spans="3:12" x14ac:dyDescent="0.25">
      <c r="H344" s="28"/>
      <c r="I344" s="29"/>
      <c r="J344" s="29"/>
    </row>
    <row r="345" spans="3:12" x14ac:dyDescent="0.25">
      <c r="C345" s="25" t="s">
        <v>743</v>
      </c>
      <c r="H345" s="28">
        <f>H341+1</f>
        <v>86</v>
      </c>
      <c r="I345" s="29" t="str">
        <f>C347</f>
        <v>Denver Colorado US</v>
      </c>
      <c r="J345" s="30" t="str">
        <f>LEFT(C345,L345-1)</f>
        <v>20,312</v>
      </c>
      <c r="L345">
        <f>FIND($J$3,C345)</f>
        <v>7</v>
      </c>
    </row>
    <row r="346" spans="3:12" x14ac:dyDescent="0.25">
      <c r="H346" s="28"/>
      <c r="I346" s="29"/>
      <c r="J346" s="29"/>
    </row>
    <row r="347" spans="3:12" x14ac:dyDescent="0.25">
      <c r="C347" s="24" t="s">
        <v>102</v>
      </c>
      <c r="H347" s="28"/>
      <c r="I347" s="29"/>
      <c r="J347" s="29"/>
    </row>
    <row r="348" spans="3:12" x14ac:dyDescent="0.25">
      <c r="H348" s="28"/>
      <c r="I348" s="29"/>
      <c r="J348" s="29"/>
    </row>
    <row r="349" spans="3:12" x14ac:dyDescent="0.25">
      <c r="C349" s="25" t="s">
        <v>744</v>
      </c>
      <c r="H349" s="28">
        <f>H345+1</f>
        <v>87</v>
      </c>
      <c r="I349" s="29" t="str">
        <f>C351</f>
        <v>Lubbock Texas US</v>
      </c>
      <c r="J349" s="30" t="str">
        <f>LEFT(C349,L349-1)</f>
        <v>19,751</v>
      </c>
      <c r="L349">
        <f>FIND($J$3,C349)</f>
        <v>7</v>
      </c>
    </row>
    <row r="350" spans="3:12" x14ac:dyDescent="0.25">
      <c r="H350" s="28"/>
      <c r="I350" s="29"/>
      <c r="J350" s="29"/>
    </row>
    <row r="351" spans="3:12" x14ac:dyDescent="0.25">
      <c r="C351" s="24" t="s">
        <v>538</v>
      </c>
      <c r="H351" s="28"/>
      <c r="I351" s="29"/>
      <c r="J351" s="29"/>
    </row>
    <row r="352" spans="3:12" x14ac:dyDescent="0.25">
      <c r="H352" s="28"/>
      <c r="I352" s="29"/>
      <c r="J352" s="29"/>
    </row>
    <row r="353" spans="3:12" x14ac:dyDescent="0.25">
      <c r="C353" s="25" t="s">
        <v>745</v>
      </c>
      <c r="H353" s="28">
        <f>H349+1</f>
        <v>88</v>
      </c>
      <c r="I353" s="29" t="str">
        <f>C355</f>
        <v>Contra Costa California US</v>
      </c>
      <c r="J353" s="30" t="str">
        <f>LEFT(C353,L353-1)</f>
        <v>19,337</v>
      </c>
      <c r="L353">
        <f>FIND($J$3,C353)</f>
        <v>7</v>
      </c>
    </row>
    <row r="354" spans="3:12" x14ac:dyDescent="0.25">
      <c r="H354" s="28"/>
      <c r="I354" s="29"/>
      <c r="J354" s="29"/>
    </row>
    <row r="355" spans="3:12" x14ac:dyDescent="0.25">
      <c r="C355" s="24" t="s">
        <v>146</v>
      </c>
      <c r="H355" s="28"/>
      <c r="I355" s="29"/>
      <c r="J355" s="29"/>
    </row>
    <row r="356" spans="3:12" x14ac:dyDescent="0.25">
      <c r="H356" s="28"/>
      <c r="I356" s="29"/>
      <c r="J356" s="29"/>
    </row>
    <row r="357" spans="3:12" x14ac:dyDescent="0.25">
      <c r="C357" s="25" t="s">
        <v>746</v>
      </c>
      <c r="H357" s="28">
        <f>H353+1</f>
        <v>89</v>
      </c>
      <c r="I357" s="29" t="str">
        <f>C359</f>
        <v>Hamilton Ohio US</v>
      </c>
      <c r="J357" s="30" t="str">
        <f>LEFT(C357,L357-1)</f>
        <v>19,272</v>
      </c>
      <c r="L357">
        <f>FIND($J$3,C357)</f>
        <v>7</v>
      </c>
    </row>
    <row r="358" spans="3:12" x14ac:dyDescent="0.25">
      <c r="H358" s="28"/>
      <c r="I358" s="29"/>
      <c r="J358" s="29"/>
    </row>
    <row r="359" spans="3:12" x14ac:dyDescent="0.25">
      <c r="C359" s="24" t="s">
        <v>165</v>
      </c>
      <c r="H359" s="28"/>
      <c r="I359" s="29"/>
      <c r="J359" s="29"/>
    </row>
    <row r="360" spans="3:12" x14ac:dyDescent="0.25">
      <c r="H360" s="28"/>
      <c r="I360" s="29"/>
      <c r="J360" s="29"/>
    </row>
    <row r="361" spans="3:12" x14ac:dyDescent="0.25">
      <c r="C361" s="25" t="s">
        <v>747</v>
      </c>
      <c r="H361" s="28">
        <f>H357+1</f>
        <v>90</v>
      </c>
      <c r="I361" s="29" t="str">
        <f>C363</f>
        <v>Kane Illinois US</v>
      </c>
      <c r="J361" s="30" t="str">
        <f>LEFT(C361,L361-1)</f>
        <v>18,972</v>
      </c>
      <c r="L361">
        <f>FIND($J$3,C361)</f>
        <v>7</v>
      </c>
    </row>
    <row r="362" spans="3:12" x14ac:dyDescent="0.25">
      <c r="H362" s="28"/>
      <c r="I362" s="29"/>
      <c r="J362" s="29"/>
    </row>
    <row r="363" spans="3:12" x14ac:dyDescent="0.25">
      <c r="C363" s="24" t="s">
        <v>163</v>
      </c>
      <c r="H363" s="28"/>
      <c r="I363" s="29"/>
      <c r="J363" s="29"/>
    </row>
    <row r="364" spans="3:12" x14ac:dyDescent="0.25">
      <c r="H364" s="28"/>
      <c r="I364" s="29"/>
      <c r="J364" s="29"/>
    </row>
    <row r="365" spans="3:12" x14ac:dyDescent="0.25">
      <c r="C365" s="25" t="s">
        <v>748</v>
      </c>
      <c r="H365" s="28">
        <f>H361+1</f>
        <v>91</v>
      </c>
      <c r="I365" s="29" t="str">
        <f>C367</f>
        <v>Jefferson Louisiana US</v>
      </c>
      <c r="J365" s="30" t="str">
        <f>LEFT(C365,L365-1)</f>
        <v>18,884</v>
      </c>
      <c r="L365">
        <f>FIND($J$3,C365)</f>
        <v>7</v>
      </c>
    </row>
    <row r="366" spans="3:12" x14ac:dyDescent="0.25">
      <c r="H366" s="28"/>
      <c r="I366" s="29"/>
      <c r="J366" s="29"/>
    </row>
    <row r="367" spans="3:12" x14ac:dyDescent="0.25">
      <c r="C367" s="24" t="s">
        <v>83</v>
      </c>
      <c r="H367" s="28"/>
      <c r="I367" s="29"/>
      <c r="J367" s="29"/>
    </row>
    <row r="368" spans="3:12" x14ac:dyDescent="0.25">
      <c r="H368" s="28"/>
      <c r="I368" s="29"/>
      <c r="J368" s="29"/>
    </row>
    <row r="369" spans="3:12" x14ac:dyDescent="0.25">
      <c r="C369" s="25" t="s">
        <v>749</v>
      </c>
      <c r="H369" s="28">
        <f>H365+1</f>
        <v>92</v>
      </c>
      <c r="I369" s="29" t="str">
        <f>C371</f>
        <v>Collin Texas US</v>
      </c>
      <c r="J369" s="30" t="str">
        <f>LEFT(C369,L369-1)</f>
        <v>18,844</v>
      </c>
      <c r="L369">
        <f>FIND($J$3,C369)</f>
        <v>7</v>
      </c>
    </row>
    <row r="370" spans="3:12" x14ac:dyDescent="0.25">
      <c r="H370" s="28"/>
      <c r="I370" s="29"/>
      <c r="J370" s="29"/>
    </row>
    <row r="371" spans="3:12" x14ac:dyDescent="0.25">
      <c r="C371" s="24" t="s">
        <v>516</v>
      </c>
      <c r="H371" s="28"/>
      <c r="I371" s="29"/>
      <c r="J371" s="29"/>
    </row>
    <row r="372" spans="3:12" x14ac:dyDescent="0.25">
      <c r="H372" s="28"/>
      <c r="I372" s="29"/>
      <c r="J372" s="29"/>
    </row>
    <row r="373" spans="3:12" x14ac:dyDescent="0.25">
      <c r="C373" s="25" t="s">
        <v>750</v>
      </c>
      <c r="H373" s="28">
        <f>H369+1</f>
        <v>93</v>
      </c>
      <c r="I373" s="29" t="str">
        <f>C375</f>
        <v>Hartford Connecticut US</v>
      </c>
      <c r="J373" s="30" t="str">
        <f>LEFT(C373,L373-1)</f>
        <v>18,739</v>
      </c>
      <c r="L373">
        <f>FIND($J$3,C373)</f>
        <v>7</v>
      </c>
    </row>
    <row r="374" spans="3:12" x14ac:dyDescent="0.25">
      <c r="H374" s="28"/>
      <c r="I374" s="29"/>
      <c r="J374" s="29"/>
    </row>
    <row r="375" spans="3:12" x14ac:dyDescent="0.25">
      <c r="C375" s="24" t="s">
        <v>114</v>
      </c>
      <c r="H375" s="28"/>
      <c r="I375" s="29"/>
      <c r="J375" s="29"/>
    </row>
    <row r="376" spans="3:12" x14ac:dyDescent="0.25">
      <c r="H376" s="28"/>
      <c r="I376" s="29"/>
      <c r="J376" s="29"/>
    </row>
    <row r="377" spans="3:12" x14ac:dyDescent="0.25">
      <c r="C377" s="25" t="s">
        <v>751</v>
      </c>
      <c r="H377" s="28">
        <f>H373+1</f>
        <v>94</v>
      </c>
      <c r="I377" s="29" t="str">
        <f>C379</f>
        <v>Rockland New York US</v>
      </c>
      <c r="J377" s="30" t="str">
        <f>LEFT(C377,L377-1)</f>
        <v>18,353</v>
      </c>
      <c r="L377">
        <f>FIND($J$3,C377)</f>
        <v>7</v>
      </c>
    </row>
    <row r="378" spans="3:12" x14ac:dyDescent="0.25">
      <c r="H378" s="28"/>
      <c r="I378" s="29"/>
      <c r="J378" s="29"/>
    </row>
    <row r="379" spans="3:12" x14ac:dyDescent="0.25">
      <c r="C379" s="24" t="s">
        <v>67</v>
      </c>
      <c r="H379" s="28"/>
      <c r="I379" s="29"/>
      <c r="J379" s="29"/>
    </row>
    <row r="380" spans="3:12" x14ac:dyDescent="0.25">
      <c r="H380" s="28"/>
      <c r="I380" s="29"/>
      <c r="J380" s="29"/>
    </row>
    <row r="381" spans="3:12" x14ac:dyDescent="0.25">
      <c r="C381" s="25" t="s">
        <v>752</v>
      </c>
      <c r="H381" s="28">
        <f>H377+1</f>
        <v>95</v>
      </c>
      <c r="I381" s="29" t="str">
        <f>C383</f>
        <v>Greenville South Carolina US</v>
      </c>
      <c r="J381" s="30" t="str">
        <f>LEFT(C381,L381-1)</f>
        <v>18,345</v>
      </c>
      <c r="L381">
        <f>FIND($J$3,C381)</f>
        <v>7</v>
      </c>
    </row>
    <row r="382" spans="3:12" x14ac:dyDescent="0.25">
      <c r="H382" s="28"/>
      <c r="I382" s="29"/>
      <c r="J382" s="29"/>
    </row>
    <row r="383" spans="3:12" x14ac:dyDescent="0.25">
      <c r="C383" s="24" t="s">
        <v>179</v>
      </c>
      <c r="H383" s="28"/>
      <c r="I383" s="29"/>
      <c r="J383" s="29"/>
    </row>
    <row r="384" spans="3:12" x14ac:dyDescent="0.25">
      <c r="H384" s="28"/>
      <c r="I384" s="29"/>
      <c r="J384" s="29"/>
    </row>
    <row r="385" spans="3:12" x14ac:dyDescent="0.25">
      <c r="C385" s="25" t="s">
        <v>753</v>
      </c>
      <c r="H385" s="28">
        <f>H381+1</f>
        <v>96</v>
      </c>
      <c r="I385" s="29" t="str">
        <f>C387</f>
        <v>Baltimore City Maryland US</v>
      </c>
      <c r="J385" s="30" t="str">
        <f>LEFT(C385,L385-1)</f>
        <v>18,211</v>
      </c>
      <c r="L385">
        <f>FIND($J$3,C385)</f>
        <v>7</v>
      </c>
    </row>
    <row r="386" spans="3:12" x14ac:dyDescent="0.25">
      <c r="H386" s="28"/>
      <c r="I386" s="29"/>
      <c r="J386" s="29"/>
    </row>
    <row r="387" spans="3:12" x14ac:dyDescent="0.25">
      <c r="C387" s="24" t="s">
        <v>155</v>
      </c>
      <c r="H387" s="28"/>
      <c r="I387" s="29"/>
      <c r="J387" s="29"/>
    </row>
    <row r="388" spans="3:12" x14ac:dyDescent="0.25">
      <c r="H388" s="28"/>
      <c r="I388" s="29"/>
      <c r="J388" s="29"/>
    </row>
    <row r="389" spans="3:12" x14ac:dyDescent="0.25">
      <c r="C389" s="25" t="s">
        <v>754</v>
      </c>
      <c r="H389" s="28">
        <f>H385+1</f>
        <v>97</v>
      </c>
      <c r="I389" s="29" t="str">
        <f>C391</f>
        <v>New Haven Connecticut US</v>
      </c>
      <c r="J389" s="30" t="str">
        <f>LEFT(C389,L389-1)</f>
        <v>18,048</v>
      </c>
      <c r="L389">
        <f>FIND($J$3,C389)</f>
        <v>7</v>
      </c>
    </row>
    <row r="390" spans="3:12" x14ac:dyDescent="0.25">
      <c r="H390" s="28"/>
      <c r="I390" s="29"/>
      <c r="J390" s="29"/>
    </row>
    <row r="391" spans="3:12" x14ac:dyDescent="0.25">
      <c r="C391" s="24" t="s">
        <v>104</v>
      </c>
      <c r="H391" s="28"/>
      <c r="I391" s="29"/>
      <c r="J391" s="29"/>
    </row>
    <row r="392" spans="3:12" x14ac:dyDescent="0.25">
      <c r="H392" s="28"/>
      <c r="I392" s="29"/>
      <c r="J392" s="29"/>
    </row>
    <row r="393" spans="3:12" x14ac:dyDescent="0.25">
      <c r="C393" s="25" t="s">
        <v>755</v>
      </c>
      <c r="H393" s="28">
        <f>H389+1</f>
        <v>98</v>
      </c>
      <c r="I393" s="29" t="str">
        <f>C395</f>
        <v>Stanislaus California US</v>
      </c>
      <c r="J393" s="30" t="str">
        <f>LEFT(C393,L393-1)</f>
        <v>18,027</v>
      </c>
      <c r="L393">
        <f>FIND($J$3,C393)</f>
        <v>7</v>
      </c>
    </row>
    <row r="394" spans="3:12" x14ac:dyDescent="0.25">
      <c r="H394" s="28"/>
      <c r="I394" s="29"/>
      <c r="J394" s="29"/>
    </row>
    <row r="395" spans="3:12" x14ac:dyDescent="0.25">
      <c r="C395" s="24" t="s">
        <v>537</v>
      </c>
      <c r="H395" s="28"/>
      <c r="I395" s="29"/>
      <c r="J395" s="29"/>
    </row>
    <row r="396" spans="3:12" x14ac:dyDescent="0.25">
      <c r="H396" s="28"/>
      <c r="I396" s="29"/>
      <c r="J396" s="29"/>
    </row>
    <row r="397" spans="3:12" x14ac:dyDescent="0.25">
      <c r="C397" s="25" t="s">
        <v>756</v>
      </c>
      <c r="H397" s="28">
        <f>H393+1</f>
        <v>99</v>
      </c>
      <c r="I397" s="29" t="str">
        <f>C399</f>
        <v>Tulare California US</v>
      </c>
      <c r="J397" s="30" t="str">
        <f>LEFT(C397,L397-1)</f>
        <v>17,947</v>
      </c>
      <c r="L397">
        <f>FIND($J$3,C397)</f>
        <v>7</v>
      </c>
    </row>
    <row r="398" spans="3:12" x14ac:dyDescent="0.25">
      <c r="H398" s="28"/>
      <c r="I398" s="29"/>
      <c r="J398" s="29"/>
    </row>
    <row r="399" spans="3:12" x14ac:dyDescent="0.25">
      <c r="C399" s="24" t="s">
        <v>226</v>
      </c>
      <c r="H399" s="28"/>
      <c r="I399" s="29"/>
      <c r="J399" s="29"/>
    </row>
    <row r="400" spans="3:12" x14ac:dyDescent="0.25">
      <c r="H400" s="28"/>
      <c r="I400" s="29"/>
      <c r="J400" s="29"/>
    </row>
    <row r="401" spans="3:12" x14ac:dyDescent="0.25">
      <c r="C401" s="25" t="s">
        <v>757</v>
      </c>
      <c r="H401" s="28">
        <f>H397+1</f>
        <v>100</v>
      </c>
      <c r="I401" s="29" t="str">
        <f>C403</f>
        <v>Fort Bend Texas US</v>
      </c>
      <c r="J401" s="30" t="str">
        <f>LEFT(C401,L401-1)</f>
        <v>17,763</v>
      </c>
      <c r="L401">
        <f>FIND($J$3,C401)</f>
        <v>7</v>
      </c>
    </row>
    <row r="402" spans="3:12" x14ac:dyDescent="0.25">
      <c r="H402" s="28"/>
      <c r="I402" s="29"/>
      <c r="J402" s="29"/>
    </row>
    <row r="403" spans="3:12" x14ac:dyDescent="0.25">
      <c r="C403" s="24" t="s">
        <v>158</v>
      </c>
      <c r="H403" s="28"/>
      <c r="I403" s="29"/>
      <c r="J403" s="29"/>
    </row>
    <row r="404" spans="3:12" x14ac:dyDescent="0.25">
      <c r="H404" s="28"/>
      <c r="I404" s="29"/>
      <c r="J404" s="29"/>
    </row>
    <row r="405" spans="3:12" x14ac:dyDescent="0.25">
      <c r="C405" s="25" t="s">
        <v>758</v>
      </c>
      <c r="H405" s="28">
        <f>H401+1</f>
        <v>101</v>
      </c>
      <c r="I405" s="29" t="str">
        <f>C407</f>
        <v>Richland South Carolina US</v>
      </c>
      <c r="J405" s="30" t="str">
        <f>LEFT(C405,L405-1)</f>
        <v>17,716</v>
      </c>
      <c r="L405">
        <f>FIND($J$3,C405)</f>
        <v>7</v>
      </c>
    </row>
    <row r="406" spans="3:12" x14ac:dyDescent="0.25">
      <c r="H406" s="28"/>
      <c r="I406" s="29"/>
      <c r="J406" s="29"/>
    </row>
    <row r="407" spans="3:12" x14ac:dyDescent="0.25">
      <c r="C407" s="24" t="s">
        <v>160</v>
      </c>
      <c r="H407" s="28"/>
      <c r="I407" s="29"/>
      <c r="J407" s="29"/>
    </row>
    <row r="408" spans="3:12" x14ac:dyDescent="0.25">
      <c r="H408" s="28"/>
      <c r="I408" s="29"/>
      <c r="J408" s="29"/>
    </row>
    <row r="409" spans="3:12" x14ac:dyDescent="0.25">
      <c r="C409" s="25" t="s">
        <v>759</v>
      </c>
      <c r="H409" s="28">
        <f>H405+1</f>
        <v>102</v>
      </c>
      <c r="I409" s="29" t="str">
        <f>C411</f>
        <v>Richmond New York US</v>
      </c>
      <c r="J409" s="30" t="str">
        <f>LEFT(C409,L409-1)</f>
        <v>17,703</v>
      </c>
      <c r="L409">
        <f>FIND($J$3,C409)</f>
        <v>7</v>
      </c>
    </row>
    <row r="410" spans="3:12" x14ac:dyDescent="0.25">
      <c r="H410" s="28"/>
      <c r="I410" s="29"/>
      <c r="J410" s="29"/>
    </row>
    <row r="411" spans="3:12" x14ac:dyDescent="0.25">
      <c r="C411" s="24" t="s">
        <v>567</v>
      </c>
      <c r="H411" s="28"/>
      <c r="I411" s="29"/>
      <c r="J411" s="29"/>
    </row>
    <row r="412" spans="3:12" x14ac:dyDescent="0.25">
      <c r="H412" s="28"/>
      <c r="I412" s="29"/>
      <c r="J412" s="29"/>
    </row>
    <row r="413" spans="3:12" x14ac:dyDescent="0.25">
      <c r="C413" s="25" t="s">
        <v>760</v>
      </c>
      <c r="H413" s="28">
        <f>H409+1</f>
        <v>103</v>
      </c>
      <c r="I413" s="29" t="str">
        <f>C415</f>
        <v>Charleston South Carolina US</v>
      </c>
      <c r="J413" s="30" t="str">
        <f>LEFT(C413,L413-1)</f>
        <v>17,529</v>
      </c>
      <c r="L413">
        <f>FIND($J$3,C413)</f>
        <v>7</v>
      </c>
    </row>
    <row r="414" spans="3:12" x14ac:dyDescent="0.25">
      <c r="H414" s="28"/>
      <c r="I414" s="29"/>
      <c r="J414" s="29"/>
    </row>
    <row r="415" spans="3:12" x14ac:dyDescent="0.25">
      <c r="C415" s="24" t="s">
        <v>522</v>
      </c>
      <c r="H415" s="28"/>
      <c r="I415" s="29"/>
      <c r="J415" s="29"/>
    </row>
    <row r="416" spans="3:12" x14ac:dyDescent="0.25">
      <c r="H416" s="28"/>
      <c r="I416" s="29"/>
      <c r="J416" s="29"/>
    </row>
    <row r="417" spans="3:12" x14ac:dyDescent="0.25">
      <c r="C417" s="25" t="s">
        <v>761</v>
      </c>
      <c r="H417" s="28">
        <f>H413+1</f>
        <v>104</v>
      </c>
      <c r="I417" s="29" t="str">
        <f>C419</f>
        <v>Ada Idaho US</v>
      </c>
      <c r="J417" s="30" t="str">
        <f>LEFT(C417,L417-1)</f>
        <v>17,499</v>
      </c>
      <c r="L417">
        <f>FIND($J$3,C417)</f>
        <v>7</v>
      </c>
    </row>
    <row r="418" spans="3:12" x14ac:dyDescent="0.25">
      <c r="H418" s="28"/>
      <c r="I418" s="29"/>
      <c r="J418" s="29"/>
    </row>
    <row r="419" spans="3:12" x14ac:dyDescent="0.25">
      <c r="C419" s="24" t="s">
        <v>532</v>
      </c>
      <c r="H419" s="28"/>
      <c r="I419" s="29"/>
      <c r="J419" s="29"/>
    </row>
    <row r="420" spans="3:12" x14ac:dyDescent="0.25">
      <c r="H420" s="28"/>
      <c r="I420" s="29"/>
      <c r="J420" s="29"/>
    </row>
    <row r="421" spans="3:12" x14ac:dyDescent="0.25">
      <c r="C421" s="25" t="s">
        <v>762</v>
      </c>
      <c r="H421" s="28">
        <f>H417+1</f>
        <v>105</v>
      </c>
      <c r="I421" s="29" t="str">
        <f>C423</f>
        <v>District of Columbia District of Columbia US</v>
      </c>
      <c r="J421" s="30" t="str">
        <f>LEFT(C421,L421-1)</f>
        <v>17,438</v>
      </c>
      <c r="L421">
        <f>FIND($J$3,C421)</f>
        <v>7</v>
      </c>
    </row>
    <row r="422" spans="3:12" x14ac:dyDescent="0.25">
      <c r="H422" s="28"/>
      <c r="I422" s="29"/>
      <c r="J422" s="29"/>
    </row>
    <row r="423" spans="3:12" x14ac:dyDescent="0.25">
      <c r="C423" s="24" t="s">
        <v>105</v>
      </c>
      <c r="H423" s="28"/>
      <c r="I423" s="29"/>
      <c r="J423" s="29"/>
    </row>
    <row r="424" spans="3:12" x14ac:dyDescent="0.25">
      <c r="H424" s="28"/>
      <c r="I424" s="29"/>
      <c r="J424" s="29"/>
    </row>
    <row r="425" spans="3:12" x14ac:dyDescent="0.25">
      <c r="C425" s="25" t="s">
        <v>763</v>
      </c>
      <c r="H425" s="28">
        <f>H421+1</f>
        <v>106</v>
      </c>
      <c r="I425" s="29" t="str">
        <f>C427</f>
        <v>Mobile Alabama US</v>
      </c>
      <c r="J425" s="30" t="str">
        <f>LEFT(C425,L425-1)</f>
        <v>17,342</v>
      </c>
      <c r="L425">
        <f>FIND($J$3,C425)</f>
        <v>7</v>
      </c>
    </row>
    <row r="426" spans="3:12" x14ac:dyDescent="0.25">
      <c r="H426" s="28"/>
      <c r="I426" s="29"/>
      <c r="J426" s="29"/>
    </row>
    <row r="427" spans="3:12" x14ac:dyDescent="0.25">
      <c r="C427" s="24" t="s">
        <v>171</v>
      </c>
      <c r="H427" s="28"/>
      <c r="I427" s="29"/>
      <c r="J427" s="29"/>
    </row>
    <row r="428" spans="3:12" x14ac:dyDescent="0.25">
      <c r="H428" s="28"/>
      <c r="I428" s="29"/>
      <c r="J428" s="29"/>
    </row>
    <row r="429" spans="3:12" x14ac:dyDescent="0.25">
      <c r="C429" s="25" t="s">
        <v>764</v>
      </c>
      <c r="H429" s="28">
        <f>H425+1</f>
        <v>107</v>
      </c>
      <c r="I429" s="29" t="str">
        <f>C431</f>
        <v>Worcester Massachusetts US</v>
      </c>
      <c r="J429" s="30" t="str">
        <f>LEFT(C429,L429-1)</f>
        <v>17,077</v>
      </c>
      <c r="L429">
        <f>FIND($J$3,C429)</f>
        <v>7</v>
      </c>
    </row>
    <row r="430" spans="3:12" x14ac:dyDescent="0.25">
      <c r="H430" s="28"/>
      <c r="I430" s="29"/>
      <c r="J430" s="29"/>
    </row>
    <row r="431" spans="3:12" x14ac:dyDescent="0.25">
      <c r="C431" s="24" t="s">
        <v>109</v>
      </c>
      <c r="H431" s="28"/>
      <c r="I431" s="29"/>
      <c r="J431" s="29"/>
    </row>
    <row r="432" spans="3:12" x14ac:dyDescent="0.25">
      <c r="H432" s="28"/>
      <c r="I432" s="29"/>
      <c r="J432" s="29"/>
    </row>
    <row r="433" spans="3:12" x14ac:dyDescent="0.25">
      <c r="C433" s="25" t="s">
        <v>765</v>
      </c>
      <c r="H433" s="28">
        <f>H429+1</f>
        <v>108</v>
      </c>
      <c r="I433" s="29" t="str">
        <f>C435</f>
        <v>Ocean New Jersey US</v>
      </c>
      <c r="J433" s="30" t="str">
        <f>LEFT(C433,L433-1)</f>
        <v>17,034</v>
      </c>
      <c r="L433">
        <f>FIND($J$3,C433)</f>
        <v>7</v>
      </c>
    </row>
    <row r="434" spans="3:12" x14ac:dyDescent="0.25">
      <c r="H434" s="28"/>
      <c r="I434" s="29"/>
      <c r="J434" s="29"/>
    </row>
    <row r="435" spans="3:12" x14ac:dyDescent="0.25">
      <c r="C435" s="24" t="s">
        <v>85</v>
      </c>
      <c r="H435" s="28"/>
      <c r="I435" s="29"/>
      <c r="J435" s="29"/>
    </row>
    <row r="436" spans="3:12" x14ac:dyDescent="0.25">
      <c r="H436" s="28"/>
      <c r="I436" s="29"/>
      <c r="J436" s="29"/>
    </row>
    <row r="437" spans="3:12" x14ac:dyDescent="0.25">
      <c r="C437" s="25" t="s">
        <v>766</v>
      </c>
      <c r="H437" s="28">
        <f>H433+1</f>
        <v>109</v>
      </c>
      <c r="I437" s="29" t="str">
        <f>C439</f>
        <v>Kent Michigan US</v>
      </c>
      <c r="J437" s="30" t="str">
        <f>LEFT(C437,L437-1)</f>
        <v>16,675</v>
      </c>
      <c r="L437">
        <f>FIND($J$3,C437)</f>
        <v>7</v>
      </c>
    </row>
    <row r="438" spans="3:12" x14ac:dyDescent="0.25">
      <c r="H438" s="28"/>
      <c r="I438" s="29"/>
      <c r="J438" s="29"/>
    </row>
    <row r="439" spans="3:12" x14ac:dyDescent="0.25">
      <c r="C439" s="24" t="s">
        <v>186</v>
      </c>
      <c r="H439" s="28"/>
      <c r="I439" s="29"/>
      <c r="J439" s="29"/>
    </row>
    <row r="440" spans="3:12" x14ac:dyDescent="0.25">
      <c r="H440" s="28"/>
      <c r="I440" s="29"/>
      <c r="J440" s="29"/>
    </row>
    <row r="441" spans="3:12" x14ac:dyDescent="0.25">
      <c r="C441" s="25" t="s">
        <v>767</v>
      </c>
      <c r="H441" s="28">
        <f>H437+1</f>
        <v>110</v>
      </c>
      <c r="I441" s="29" t="str">
        <f>C443</f>
        <v>Lake Indiana US</v>
      </c>
      <c r="J441" s="30" t="str">
        <f>LEFT(C441,L441-1)</f>
        <v>16,383</v>
      </c>
      <c r="L441">
        <f>FIND($J$3,C441)</f>
        <v>7</v>
      </c>
    </row>
    <row r="442" spans="3:12" x14ac:dyDescent="0.25">
      <c r="H442" s="28"/>
      <c r="I442" s="29"/>
      <c r="J442" s="29"/>
    </row>
    <row r="443" spans="3:12" x14ac:dyDescent="0.25">
      <c r="C443" s="24" t="s">
        <v>161</v>
      </c>
      <c r="H443" s="28"/>
      <c r="I443" s="29"/>
      <c r="J443" s="29"/>
    </row>
    <row r="444" spans="3:12" x14ac:dyDescent="0.25">
      <c r="H444" s="28"/>
      <c r="I444" s="29"/>
      <c r="J444" s="29"/>
    </row>
    <row r="445" spans="3:12" x14ac:dyDescent="0.25">
      <c r="C445" s="25" t="s">
        <v>768</v>
      </c>
      <c r="H445" s="28">
        <f>H441+1</f>
        <v>111</v>
      </c>
      <c r="I445" s="29" t="str">
        <f>C447</f>
        <v>Brown Wisconsin US</v>
      </c>
      <c r="J445" s="30" t="str">
        <f>LEFT(C445,L445-1)</f>
        <v>16,375</v>
      </c>
      <c r="L445">
        <f>FIND($J$3,C445)</f>
        <v>7</v>
      </c>
    </row>
    <row r="446" spans="3:12" x14ac:dyDescent="0.25">
      <c r="H446" s="28"/>
      <c r="I446" s="29"/>
      <c r="J446" s="29"/>
    </row>
    <row r="447" spans="3:12" x14ac:dyDescent="0.25">
      <c r="C447" s="24" t="s">
        <v>574</v>
      </c>
      <c r="H447" s="28"/>
      <c r="I447" s="29"/>
      <c r="J447" s="29"/>
    </row>
    <row r="448" spans="3:12" x14ac:dyDescent="0.25">
      <c r="H448" s="28"/>
      <c r="I448" s="29"/>
      <c r="J448" s="29"/>
    </row>
    <row r="449" spans="3:12" x14ac:dyDescent="0.25">
      <c r="C449" s="25" t="s">
        <v>769</v>
      </c>
      <c r="H449" s="28">
        <f>H445+1</f>
        <v>112</v>
      </c>
      <c r="I449" s="29" t="str">
        <f>C451</f>
        <v>East Baton Rouge Louisiana US</v>
      </c>
      <c r="J449" s="30" t="str">
        <f>LEFT(C449,L449-1)</f>
        <v>16,314</v>
      </c>
      <c r="L449">
        <f>FIND($J$3,C449)</f>
        <v>7</v>
      </c>
    </row>
    <row r="450" spans="3:12" x14ac:dyDescent="0.25">
      <c r="H450" s="28"/>
      <c r="I450" s="29"/>
      <c r="J450" s="29"/>
    </row>
    <row r="451" spans="3:12" x14ac:dyDescent="0.25">
      <c r="C451" s="24" t="s">
        <v>142</v>
      </c>
      <c r="H451" s="28"/>
      <c r="I451" s="29"/>
      <c r="J451" s="29"/>
    </row>
    <row r="452" spans="3:12" x14ac:dyDescent="0.25">
      <c r="H452" s="28"/>
      <c r="I452" s="29"/>
      <c r="J452" s="29"/>
    </row>
    <row r="453" spans="3:12" x14ac:dyDescent="0.25">
      <c r="C453" s="25" t="s">
        <v>770</v>
      </c>
      <c r="H453" s="28">
        <f>H449+1</f>
        <v>113</v>
      </c>
      <c r="I453" s="29" t="str">
        <f>C455</f>
        <v>Dane Wisconsin US</v>
      </c>
      <c r="J453" s="30" t="str">
        <f>LEFT(C453,L453-1)</f>
        <v>16,207</v>
      </c>
      <c r="L453">
        <f>FIND($J$3,C453)</f>
        <v>7</v>
      </c>
    </row>
    <row r="454" spans="3:12" x14ac:dyDescent="0.25">
      <c r="H454" s="28"/>
      <c r="I454" s="29"/>
      <c r="J454" s="29"/>
    </row>
    <row r="455" spans="3:12" x14ac:dyDescent="0.25">
      <c r="C455" s="24" t="s">
        <v>571</v>
      </c>
      <c r="H455" s="28"/>
      <c r="I455" s="29"/>
      <c r="J455" s="29"/>
    </row>
    <row r="456" spans="3:12" x14ac:dyDescent="0.25">
      <c r="H456" s="28"/>
      <c r="I456" s="29"/>
      <c r="J456" s="29"/>
    </row>
    <row r="457" spans="3:12" x14ac:dyDescent="0.25">
      <c r="C457" s="25" t="s">
        <v>771</v>
      </c>
      <c r="H457" s="28">
        <f>H453+1</f>
        <v>114</v>
      </c>
      <c r="I457" s="29" t="str">
        <f>C459</f>
        <v>Allegheny Pennsylvania US</v>
      </c>
      <c r="J457" s="30" t="str">
        <f>LEFT(C457,L457-1)</f>
        <v>16,060</v>
      </c>
      <c r="L457">
        <f>FIND($J$3,C457)</f>
        <v>7</v>
      </c>
    </row>
    <row r="458" spans="3:12" x14ac:dyDescent="0.25">
      <c r="H458" s="28"/>
      <c r="I458" s="29"/>
      <c r="J458" s="29"/>
    </row>
    <row r="459" spans="3:12" x14ac:dyDescent="0.25">
      <c r="C459" s="24" t="s">
        <v>127</v>
      </c>
      <c r="H459" s="28"/>
      <c r="I459" s="29"/>
      <c r="J459" s="29"/>
    </row>
    <row r="460" spans="3:12" x14ac:dyDescent="0.25">
      <c r="H460" s="28"/>
      <c r="I460" s="29"/>
      <c r="J460" s="29"/>
    </row>
    <row r="461" spans="3:12" x14ac:dyDescent="0.25">
      <c r="C461" s="25" t="s">
        <v>772</v>
      </c>
      <c r="H461" s="28">
        <f>H457+1</f>
        <v>115</v>
      </c>
      <c r="I461" s="29" t="str">
        <f>C463</f>
        <v>Adams Colorado US</v>
      </c>
      <c r="J461" s="30" t="str">
        <f>LEFT(C461,L461-1)</f>
        <v>15,877</v>
      </c>
      <c r="L461">
        <f>FIND($J$3,C461)</f>
        <v>7</v>
      </c>
    </row>
    <row r="462" spans="3:12" x14ac:dyDescent="0.25">
      <c r="H462" s="28"/>
      <c r="I462" s="29"/>
      <c r="J462" s="29"/>
    </row>
    <row r="463" spans="3:12" x14ac:dyDescent="0.25">
      <c r="C463" s="24" t="s">
        <v>157</v>
      </c>
      <c r="H463" s="28"/>
      <c r="I463" s="29"/>
      <c r="J463" s="29"/>
    </row>
    <row r="464" spans="3:12" x14ac:dyDescent="0.25">
      <c r="H464" s="28"/>
      <c r="I464" s="29"/>
      <c r="J464" s="29"/>
    </row>
    <row r="465" spans="3:12" x14ac:dyDescent="0.25">
      <c r="C465" s="25" t="s">
        <v>773</v>
      </c>
      <c r="H465" s="28">
        <f>H461+1</f>
        <v>116</v>
      </c>
      <c r="I465" s="29" t="str">
        <f>C467</f>
        <v>Kansas City Missouri US</v>
      </c>
      <c r="J465" s="30" t="str">
        <f>LEFT(C465,L465-1)</f>
        <v>15,593</v>
      </c>
      <c r="L465">
        <f>FIND($J$3,C465)</f>
        <v>7</v>
      </c>
    </row>
    <row r="466" spans="3:12" x14ac:dyDescent="0.25">
      <c r="H466" s="28"/>
      <c r="I466" s="29"/>
      <c r="J466" s="29"/>
    </row>
    <row r="467" spans="3:12" x14ac:dyDescent="0.25">
      <c r="C467" s="24" t="s">
        <v>530</v>
      </c>
      <c r="H467" s="28"/>
      <c r="I467" s="29"/>
      <c r="J467" s="29"/>
    </row>
    <row r="468" spans="3:12" x14ac:dyDescent="0.25">
      <c r="H468" s="28"/>
      <c r="I468" s="29"/>
      <c r="J468" s="29"/>
    </row>
    <row r="469" spans="3:12" x14ac:dyDescent="0.25">
      <c r="C469" s="25" t="s">
        <v>774</v>
      </c>
      <c r="H469" s="28">
        <f>H465+1</f>
        <v>117</v>
      </c>
      <c r="I469" s="29" t="str">
        <f>C471</f>
        <v>Ramsey Minnesota US</v>
      </c>
      <c r="J469" s="30" t="str">
        <f>LEFT(C469,L469-1)</f>
        <v>15,547</v>
      </c>
      <c r="L469">
        <f>FIND($J$3,C469)</f>
        <v>7</v>
      </c>
    </row>
    <row r="470" spans="3:12" x14ac:dyDescent="0.25">
      <c r="H470" s="28"/>
      <c r="I470" s="29"/>
      <c r="J470" s="29"/>
    </row>
    <row r="471" spans="3:12" x14ac:dyDescent="0.25">
      <c r="C471" s="24" t="s">
        <v>261</v>
      </c>
      <c r="H471" s="28"/>
      <c r="I471" s="29"/>
      <c r="J471" s="29"/>
    </row>
    <row r="472" spans="3:12" x14ac:dyDescent="0.25">
      <c r="H472" s="28"/>
      <c r="I472" s="29"/>
      <c r="J472" s="29"/>
    </row>
    <row r="473" spans="3:12" x14ac:dyDescent="0.25">
      <c r="C473" s="25" t="s">
        <v>775</v>
      </c>
      <c r="H473" s="28">
        <f>H469+1</f>
        <v>118</v>
      </c>
      <c r="I473" s="29" t="str">
        <f>C475</f>
        <v>Webb Texas US</v>
      </c>
      <c r="J473" s="30" t="str">
        <f>LEFT(C473,L473-1)</f>
        <v>15,477</v>
      </c>
      <c r="L473">
        <f>FIND($J$3,C473)</f>
        <v>7</v>
      </c>
    </row>
    <row r="474" spans="3:12" x14ac:dyDescent="0.25">
      <c r="H474" s="28"/>
      <c r="I474" s="29"/>
      <c r="J474" s="29"/>
    </row>
    <row r="475" spans="3:12" x14ac:dyDescent="0.25">
      <c r="C475" s="24" t="s">
        <v>544</v>
      </c>
      <c r="H475" s="28"/>
      <c r="I475" s="29"/>
      <c r="J475" s="29"/>
    </row>
    <row r="476" spans="3:12" x14ac:dyDescent="0.25">
      <c r="H476" s="28"/>
      <c r="I476" s="29"/>
      <c r="J476" s="29"/>
    </row>
    <row r="477" spans="3:12" x14ac:dyDescent="0.25">
      <c r="C477" s="25" t="s">
        <v>776</v>
      </c>
      <c r="H477" s="28">
        <f>H473+1</f>
        <v>119</v>
      </c>
      <c r="I477" s="29" t="str">
        <f>C479</f>
        <v>Johnson Kansas US</v>
      </c>
      <c r="J477" s="30" t="str">
        <f>LEFT(C477,L477-1)</f>
        <v>15,218</v>
      </c>
      <c r="L477">
        <f>FIND($J$3,C477)</f>
        <v>7</v>
      </c>
    </row>
    <row r="478" spans="3:12" x14ac:dyDescent="0.25">
      <c r="H478" s="28"/>
      <c r="I478" s="29"/>
      <c r="J478" s="29"/>
    </row>
    <row r="479" spans="3:12" x14ac:dyDescent="0.25">
      <c r="C479" s="24" t="s">
        <v>542</v>
      </c>
      <c r="H479" s="28"/>
      <c r="I479" s="29"/>
      <c r="J479" s="29"/>
    </row>
    <row r="480" spans="3:12" x14ac:dyDescent="0.25">
      <c r="H480" s="28"/>
      <c r="I480" s="29"/>
      <c r="J480" s="29"/>
    </row>
    <row r="481" spans="3:12" x14ac:dyDescent="0.25">
      <c r="C481" s="25" t="s">
        <v>777</v>
      </c>
      <c r="H481" s="28">
        <f>H477+1</f>
        <v>120</v>
      </c>
      <c r="I481" s="29" t="str">
        <f>C483</f>
        <v>Out of GA Georgia US</v>
      </c>
      <c r="J481" s="30" t="str">
        <f>LEFT(C481,L481-1)</f>
        <v>15,128</v>
      </c>
      <c r="L481">
        <f>FIND($J$3,C481)</f>
        <v>7</v>
      </c>
    </row>
    <row r="482" spans="3:12" x14ac:dyDescent="0.25">
      <c r="H482" s="28"/>
      <c r="I482" s="29"/>
      <c r="J482" s="29"/>
    </row>
    <row r="483" spans="3:12" x14ac:dyDescent="0.25">
      <c r="C483" s="24" t="s">
        <v>181</v>
      </c>
      <c r="H483" s="28"/>
      <c r="I483" s="29"/>
      <c r="J483" s="29"/>
    </row>
    <row r="484" spans="3:12" x14ac:dyDescent="0.25">
      <c r="H484" s="28"/>
      <c r="I484" s="29"/>
      <c r="J484" s="29"/>
    </row>
    <row r="485" spans="3:12" x14ac:dyDescent="0.25">
      <c r="C485" s="25" t="s">
        <v>599</v>
      </c>
      <c r="H485" s="28">
        <f>H481+1</f>
        <v>121</v>
      </c>
      <c r="I485" s="29" t="str">
        <f>C487</f>
        <v>Denton Texas US</v>
      </c>
      <c r="J485" s="30" t="str">
        <f>LEFT(C485,L485-1)</f>
        <v>14,978</v>
      </c>
      <c r="L485">
        <f>FIND($J$3,C485)</f>
        <v>7</v>
      </c>
    </row>
    <row r="486" spans="3:12" x14ac:dyDescent="0.25">
      <c r="H486" s="28"/>
      <c r="I486" s="29"/>
      <c r="J486" s="29"/>
    </row>
    <row r="487" spans="3:12" x14ac:dyDescent="0.25">
      <c r="C487" s="24" t="s">
        <v>512</v>
      </c>
      <c r="H487" s="28"/>
      <c r="I487" s="29"/>
      <c r="J487" s="29"/>
    </row>
    <row r="488" spans="3:12" x14ac:dyDescent="0.25">
      <c r="H488" s="28"/>
      <c r="I488" s="29"/>
      <c r="J488" s="29"/>
    </row>
    <row r="489" spans="3:12" x14ac:dyDescent="0.25">
      <c r="C489" s="25" t="s">
        <v>778</v>
      </c>
      <c r="H489" s="28">
        <f>H485+1</f>
        <v>122</v>
      </c>
      <c r="I489" s="29" t="str">
        <f>C491</f>
        <v>Collier Florida US</v>
      </c>
      <c r="J489" s="30" t="str">
        <f>LEFT(C489,L489-1)</f>
        <v>14,742</v>
      </c>
      <c r="L489">
        <f>FIND($J$3,C489)</f>
        <v>7</v>
      </c>
    </row>
    <row r="490" spans="3:12" x14ac:dyDescent="0.25">
      <c r="H490" s="28"/>
      <c r="I490" s="29"/>
      <c r="J490" s="29"/>
    </row>
    <row r="491" spans="3:12" x14ac:dyDescent="0.25">
      <c r="C491" s="24" t="s">
        <v>505</v>
      </c>
      <c r="H491" s="28"/>
      <c r="I491" s="29"/>
      <c r="J491" s="29"/>
    </row>
    <row r="492" spans="3:12" x14ac:dyDescent="0.25">
      <c r="H492" s="28"/>
      <c r="I492" s="29"/>
      <c r="J492" s="29"/>
    </row>
    <row r="493" spans="3:12" x14ac:dyDescent="0.25">
      <c r="C493" s="25" t="s">
        <v>779</v>
      </c>
      <c r="H493" s="28">
        <f>H489+1</f>
        <v>123</v>
      </c>
      <c r="I493" s="29" t="str">
        <f>C495</f>
        <v>Ventura California US</v>
      </c>
      <c r="J493" s="30" t="str">
        <f>LEFT(C493,L493-1)</f>
        <v>14,686</v>
      </c>
      <c r="L493">
        <f>FIND($J$3,C493)</f>
        <v>7</v>
      </c>
    </row>
    <row r="494" spans="3:12" x14ac:dyDescent="0.25">
      <c r="H494" s="28"/>
      <c r="I494" s="29"/>
      <c r="J494" s="29"/>
    </row>
    <row r="495" spans="3:12" x14ac:dyDescent="0.25">
      <c r="C495" s="24" t="s">
        <v>523</v>
      </c>
      <c r="H495" s="28"/>
      <c r="I495" s="29"/>
      <c r="J495" s="29"/>
    </row>
    <row r="496" spans="3:12" x14ac:dyDescent="0.25">
      <c r="H496" s="28"/>
      <c r="I496" s="29"/>
      <c r="J496" s="29"/>
    </row>
    <row r="497" spans="3:12" x14ac:dyDescent="0.25">
      <c r="C497" s="25" t="s">
        <v>780</v>
      </c>
      <c r="H497" s="28">
        <f>H493+1</f>
        <v>124</v>
      </c>
      <c r="I497" s="29" t="str">
        <f>C499</f>
        <v>Prince William Virginia US</v>
      </c>
      <c r="J497" s="30" t="str">
        <f>LEFT(C497,L497-1)</f>
        <v>14,660</v>
      </c>
      <c r="L497">
        <f>FIND($J$3,C497)</f>
        <v>7</v>
      </c>
    </row>
    <row r="498" spans="3:12" x14ac:dyDescent="0.25">
      <c r="H498" s="28"/>
      <c r="I498" s="29"/>
      <c r="J498" s="29"/>
    </row>
    <row r="499" spans="3:12" x14ac:dyDescent="0.25">
      <c r="C499" s="24" t="s">
        <v>170</v>
      </c>
      <c r="H499" s="28"/>
      <c r="I499" s="29"/>
      <c r="J499" s="29"/>
    </row>
    <row r="500" spans="3:12" x14ac:dyDescent="0.25">
      <c r="H500" s="28"/>
      <c r="I500" s="29"/>
      <c r="J500" s="29"/>
    </row>
    <row r="501" spans="3:12" x14ac:dyDescent="0.25">
      <c r="C501" s="25" t="s">
        <v>781</v>
      </c>
      <c r="H501" s="28">
        <f>H497+1</f>
        <v>125</v>
      </c>
      <c r="I501" s="29" t="str">
        <f>C503</f>
        <v>Monmouth New Jersey US</v>
      </c>
      <c r="J501" s="30" t="str">
        <f>LEFT(C501,L501-1)</f>
        <v>14,499</v>
      </c>
      <c r="L501">
        <f>FIND($J$3,C501)</f>
        <v>7</v>
      </c>
    </row>
    <row r="502" spans="3:12" x14ac:dyDescent="0.25">
      <c r="H502" s="28"/>
      <c r="I502" s="29"/>
      <c r="J502" s="29"/>
    </row>
    <row r="503" spans="3:12" x14ac:dyDescent="0.25">
      <c r="C503" s="24" t="s">
        <v>84</v>
      </c>
      <c r="H503" s="28"/>
      <c r="I503" s="29"/>
      <c r="J503" s="29"/>
    </row>
    <row r="504" spans="3:12" x14ac:dyDescent="0.25">
      <c r="H504" s="28"/>
      <c r="I504" s="29"/>
      <c r="J504" s="29"/>
    </row>
    <row r="505" spans="3:12" x14ac:dyDescent="0.25">
      <c r="C505" s="25" t="s">
        <v>782</v>
      </c>
      <c r="H505" s="28">
        <f>H501+1</f>
        <v>126</v>
      </c>
      <c r="I505" s="29" t="str">
        <f>C507</f>
        <v>Montgomery Pennsylvania US</v>
      </c>
      <c r="J505" s="30" t="str">
        <f>LEFT(C505,L505-1)</f>
        <v>14,498</v>
      </c>
      <c r="L505">
        <f>FIND($J$3,C505)</f>
        <v>7</v>
      </c>
    </row>
    <row r="506" spans="3:12" x14ac:dyDescent="0.25">
      <c r="H506" s="28"/>
      <c r="I506" s="29"/>
      <c r="J506" s="29"/>
    </row>
    <row r="507" spans="3:12" x14ac:dyDescent="0.25">
      <c r="C507" s="24" t="s">
        <v>98</v>
      </c>
      <c r="H507" s="28"/>
      <c r="I507" s="29"/>
      <c r="J507" s="29"/>
    </row>
    <row r="508" spans="3:12" x14ac:dyDescent="0.25">
      <c r="H508" s="28"/>
      <c r="I508" s="29"/>
      <c r="J508" s="29"/>
    </row>
    <row r="509" spans="3:12" x14ac:dyDescent="0.25">
      <c r="C509" s="25" t="s">
        <v>783</v>
      </c>
      <c r="H509" s="28">
        <f>H505+1</f>
        <v>127</v>
      </c>
      <c r="I509" s="29" t="str">
        <f>C511</f>
        <v>Osceola Florida US</v>
      </c>
      <c r="J509" s="30" t="str">
        <f>LEFT(C509,L509-1)</f>
        <v>14,474</v>
      </c>
      <c r="L509">
        <f>FIND($J$3,C509)</f>
        <v>7</v>
      </c>
    </row>
    <row r="510" spans="3:12" x14ac:dyDescent="0.25">
      <c r="H510" s="28"/>
      <c r="I510" s="29"/>
      <c r="J510" s="29"/>
    </row>
    <row r="511" spans="3:12" x14ac:dyDescent="0.25">
      <c r="C511" s="24" t="s">
        <v>531</v>
      </c>
      <c r="H511" s="28"/>
      <c r="I511" s="29"/>
      <c r="J511" s="29"/>
    </row>
    <row r="512" spans="3:12" x14ac:dyDescent="0.25">
      <c r="H512" s="28"/>
      <c r="I512" s="29"/>
      <c r="J512" s="29"/>
    </row>
    <row r="513" spans="3:12" x14ac:dyDescent="0.25">
      <c r="C513" s="25" t="s">
        <v>784</v>
      </c>
      <c r="H513" s="28">
        <f>H509+1</f>
        <v>128</v>
      </c>
      <c r="I513" s="29" t="str">
        <f>C515</f>
        <v>Montgomery Texas US</v>
      </c>
      <c r="J513" s="30" t="str">
        <f>LEFT(C513,L513-1)</f>
        <v>14,227</v>
      </c>
      <c r="L513">
        <f>FIND($J$3,C513)</f>
        <v>7</v>
      </c>
    </row>
    <row r="514" spans="3:12" x14ac:dyDescent="0.25">
      <c r="H514" s="28"/>
      <c r="I514" s="29"/>
      <c r="J514" s="29"/>
    </row>
    <row r="515" spans="3:12" x14ac:dyDescent="0.25">
      <c r="C515" s="24" t="s">
        <v>541</v>
      </c>
      <c r="H515" s="28"/>
      <c r="I515" s="29"/>
      <c r="J515" s="29"/>
    </row>
    <row r="516" spans="3:12" x14ac:dyDescent="0.25">
      <c r="H516" s="28"/>
      <c r="I516" s="29"/>
      <c r="J516" s="29"/>
    </row>
    <row r="517" spans="3:12" x14ac:dyDescent="0.25">
      <c r="C517" s="25" t="s">
        <v>785</v>
      </c>
      <c r="H517" s="28">
        <f>H513+1</f>
        <v>129</v>
      </c>
      <c r="I517" s="29" t="str">
        <f>C519</f>
        <v>Arapahoe Colorado US</v>
      </c>
      <c r="J517" s="30" t="str">
        <f>LEFT(C517,L517-1)</f>
        <v>14,226</v>
      </c>
      <c r="L517">
        <f>FIND($J$3,C517)</f>
        <v>7</v>
      </c>
    </row>
    <row r="518" spans="3:12" x14ac:dyDescent="0.25">
      <c r="H518" s="28"/>
      <c r="I518" s="29"/>
      <c r="J518" s="29"/>
    </row>
    <row r="519" spans="3:12" x14ac:dyDescent="0.25">
      <c r="C519" s="24" t="s">
        <v>125</v>
      </c>
      <c r="H519" s="28"/>
      <c r="I519" s="29"/>
      <c r="J519" s="29"/>
    </row>
    <row r="520" spans="3:12" x14ac:dyDescent="0.25">
      <c r="H520" s="28"/>
      <c r="I520" s="29"/>
      <c r="J520" s="29"/>
    </row>
    <row r="521" spans="3:12" x14ac:dyDescent="0.25">
      <c r="C521" s="25" t="s">
        <v>786</v>
      </c>
      <c r="H521" s="28">
        <f>H517+1</f>
        <v>130</v>
      </c>
      <c r="I521" s="29" t="str">
        <f>C523</f>
        <v>Delaware Pennsylvania US</v>
      </c>
      <c r="J521" s="30" t="str">
        <f>LEFT(C521,L521-1)</f>
        <v>14,081</v>
      </c>
      <c r="L521">
        <f>FIND($J$3,C521)</f>
        <v>7</v>
      </c>
    </row>
    <row r="522" spans="3:12" x14ac:dyDescent="0.25">
      <c r="H522" s="28"/>
      <c r="I522" s="29"/>
      <c r="J522" s="29"/>
    </row>
    <row r="523" spans="3:12" x14ac:dyDescent="0.25">
      <c r="C523" s="24" t="s">
        <v>124</v>
      </c>
      <c r="H523" s="28"/>
      <c r="I523" s="29"/>
      <c r="J523" s="29"/>
    </row>
    <row r="524" spans="3:12" x14ac:dyDescent="0.25">
      <c r="H524" s="28"/>
      <c r="I524" s="29"/>
      <c r="J524" s="29"/>
    </row>
    <row r="525" spans="3:12" x14ac:dyDescent="0.25">
      <c r="C525" s="25" t="s">
        <v>787</v>
      </c>
      <c r="H525" s="28">
        <f>H521+1</f>
        <v>131</v>
      </c>
      <c r="I525" s="29" t="str">
        <f>C527</f>
        <v>Yuma Arizona US</v>
      </c>
      <c r="J525" s="30" t="str">
        <f>LEFT(C525,L525-1)</f>
        <v>14,041</v>
      </c>
      <c r="L525">
        <f>FIND($J$3,C525)</f>
        <v>7</v>
      </c>
    </row>
    <row r="526" spans="3:12" x14ac:dyDescent="0.25">
      <c r="H526" s="28"/>
      <c r="I526" s="29"/>
      <c r="J526" s="29"/>
    </row>
    <row r="527" spans="3:12" x14ac:dyDescent="0.25">
      <c r="C527" s="24" t="s">
        <v>508</v>
      </c>
      <c r="H527" s="28"/>
      <c r="I527" s="29"/>
      <c r="J527" s="29"/>
    </row>
    <row r="528" spans="3:12" x14ac:dyDescent="0.25">
      <c r="H528" s="28"/>
      <c r="I528" s="29"/>
      <c r="J528" s="29"/>
    </row>
    <row r="529" spans="3:12" x14ac:dyDescent="0.25">
      <c r="C529" s="25" t="s">
        <v>788</v>
      </c>
      <c r="H529" s="28">
        <f>H525+1</f>
        <v>132</v>
      </c>
      <c r="I529" s="29" t="str">
        <f>C531</f>
        <v>Orange New York US</v>
      </c>
      <c r="J529" s="30" t="str">
        <f>LEFT(C529,L529-1)</f>
        <v>13,933</v>
      </c>
      <c r="L529">
        <f>FIND($J$3,C529)</f>
        <v>7</v>
      </c>
    </row>
    <row r="530" spans="3:12" x14ac:dyDescent="0.25">
      <c r="H530" s="28"/>
      <c r="I530" s="29"/>
      <c r="J530" s="29"/>
    </row>
    <row r="531" spans="3:12" x14ac:dyDescent="0.25">
      <c r="C531" s="24" t="s">
        <v>75</v>
      </c>
      <c r="H531" s="28"/>
      <c r="I531" s="29"/>
      <c r="J531" s="29"/>
    </row>
    <row r="532" spans="3:12" x14ac:dyDescent="0.25">
      <c r="H532" s="28"/>
      <c r="I532" s="29"/>
      <c r="J532" s="29"/>
    </row>
    <row r="533" spans="3:12" x14ac:dyDescent="0.25">
      <c r="C533" s="25" t="s">
        <v>789</v>
      </c>
      <c r="H533" s="28">
        <f>H529+1</f>
        <v>133</v>
      </c>
      <c r="I533" s="29" t="str">
        <f>C535</f>
        <v>Washoe Nevada US</v>
      </c>
      <c r="J533" s="30" t="str">
        <f>LEFT(C533,L533-1)</f>
        <v>13,752</v>
      </c>
      <c r="L533">
        <f>FIND($J$3,C533)</f>
        <v>7</v>
      </c>
    </row>
    <row r="534" spans="3:12" x14ac:dyDescent="0.25">
      <c r="H534" s="28"/>
      <c r="I534" s="29"/>
      <c r="J534" s="29"/>
    </row>
    <row r="535" spans="3:12" x14ac:dyDescent="0.25">
      <c r="C535" s="24" t="s">
        <v>162</v>
      </c>
      <c r="H535" s="28"/>
      <c r="I535" s="29"/>
      <c r="J535" s="29"/>
    </row>
    <row r="536" spans="3:12" x14ac:dyDescent="0.25">
      <c r="H536" s="28"/>
      <c r="I536" s="29"/>
      <c r="J536" s="29"/>
    </row>
    <row r="537" spans="3:12" x14ac:dyDescent="0.25">
      <c r="C537" s="25" t="s">
        <v>790</v>
      </c>
      <c r="H537" s="28">
        <f>H533+1</f>
        <v>134</v>
      </c>
      <c r="I537" s="29" t="str">
        <f>C539</f>
        <v>Escambia Florida US</v>
      </c>
      <c r="J537" s="30" t="str">
        <f>LEFT(C537,L537-1)</f>
        <v>13,730</v>
      </c>
      <c r="L537">
        <f>FIND($J$3,C537)</f>
        <v>7</v>
      </c>
    </row>
    <row r="538" spans="3:12" x14ac:dyDescent="0.25">
      <c r="H538" s="28"/>
      <c r="I538" s="29"/>
      <c r="J538" s="29"/>
    </row>
    <row r="539" spans="3:12" x14ac:dyDescent="0.25">
      <c r="C539" s="24" t="s">
        <v>536</v>
      </c>
      <c r="H539" s="28"/>
      <c r="I539" s="29"/>
      <c r="J539" s="29"/>
    </row>
    <row r="540" spans="3:12" x14ac:dyDescent="0.25">
      <c r="H540" s="28"/>
      <c r="I540" s="29"/>
      <c r="J540" s="29"/>
    </row>
    <row r="541" spans="3:12" x14ac:dyDescent="0.25">
      <c r="C541" s="25" t="s">
        <v>791</v>
      </c>
      <c r="H541" s="28">
        <f>H537+1</f>
        <v>135</v>
      </c>
      <c r="I541" s="29" t="str">
        <f>C543</f>
        <v>Manatee Florida US</v>
      </c>
      <c r="J541" s="30" t="str">
        <f>LEFT(C541,L541-1)</f>
        <v>13,699</v>
      </c>
      <c r="L541">
        <f>FIND($J$3,C541)</f>
        <v>7</v>
      </c>
    </row>
    <row r="542" spans="3:12" x14ac:dyDescent="0.25">
      <c r="H542" s="28"/>
      <c r="I542" s="29"/>
      <c r="J542" s="29"/>
    </row>
    <row r="543" spans="3:12" x14ac:dyDescent="0.25">
      <c r="C543" s="24" t="s">
        <v>524</v>
      </c>
      <c r="H543" s="28"/>
      <c r="I543" s="29"/>
      <c r="J543" s="29"/>
    </row>
    <row r="544" spans="3:12" x14ac:dyDescent="0.25">
      <c r="H544" s="28"/>
      <c r="I544" s="29"/>
      <c r="J544" s="29"/>
    </row>
    <row r="545" spans="3:12" x14ac:dyDescent="0.25">
      <c r="C545" s="25" t="s">
        <v>792</v>
      </c>
      <c r="H545" s="28">
        <f>H541+1</f>
        <v>136</v>
      </c>
      <c r="I545" s="29" t="str">
        <f>C547</f>
        <v>Knox Tennessee US</v>
      </c>
      <c r="J545" s="30" t="str">
        <f>LEFT(C545,L545-1)</f>
        <v>13,615</v>
      </c>
      <c r="L545">
        <f>FIND($J$3,C545)</f>
        <v>7</v>
      </c>
    </row>
    <row r="546" spans="3:12" x14ac:dyDescent="0.25">
      <c r="H546" s="28"/>
      <c r="I546" s="29"/>
      <c r="J546" s="29"/>
    </row>
    <row r="547" spans="3:12" x14ac:dyDescent="0.25">
      <c r="C547" s="24" t="s">
        <v>561</v>
      </c>
      <c r="H547" s="28"/>
      <c r="I547" s="29"/>
      <c r="J547" s="29"/>
    </row>
    <row r="548" spans="3:12" x14ac:dyDescent="0.25">
      <c r="H548" s="28"/>
      <c r="I548" s="29"/>
      <c r="J548" s="29"/>
    </row>
    <row r="549" spans="3:12" x14ac:dyDescent="0.25">
      <c r="C549" s="25" t="s">
        <v>793</v>
      </c>
      <c r="H549" s="28">
        <f>H545+1</f>
        <v>137</v>
      </c>
      <c r="I549" s="29" t="str">
        <f>C551</f>
        <v>Orleans Louisiana US</v>
      </c>
      <c r="J549" s="30" t="str">
        <f>LEFT(C549,L549-1)</f>
        <v>13,589</v>
      </c>
      <c r="L549">
        <f>FIND($J$3,C549)</f>
        <v>7</v>
      </c>
    </row>
    <row r="550" spans="3:12" x14ac:dyDescent="0.25">
      <c r="H550" s="28"/>
      <c r="I550" s="29"/>
      <c r="J550" s="29"/>
    </row>
    <row r="551" spans="3:12" x14ac:dyDescent="0.25">
      <c r="C551" s="24" t="s">
        <v>72</v>
      </c>
      <c r="H551" s="28"/>
      <c r="I551" s="29"/>
      <c r="J551" s="29"/>
    </row>
    <row r="552" spans="3:12" x14ac:dyDescent="0.25">
      <c r="H552" s="28"/>
      <c r="I552" s="29"/>
      <c r="J552" s="29"/>
    </row>
    <row r="553" spans="3:12" x14ac:dyDescent="0.25">
      <c r="C553" s="25" t="s">
        <v>794</v>
      </c>
      <c r="H553" s="28">
        <f>H549+1</f>
        <v>138</v>
      </c>
      <c r="I553" s="29" t="str">
        <f>C555</f>
        <v>Erie New York US</v>
      </c>
      <c r="J553" s="30" t="str">
        <f>LEFT(C553,L553-1)</f>
        <v>13,584</v>
      </c>
      <c r="L553">
        <f>FIND($J$3,C553)</f>
        <v>7</v>
      </c>
    </row>
    <row r="554" spans="3:12" x14ac:dyDescent="0.25">
      <c r="H554" s="28"/>
      <c r="I554" s="29"/>
      <c r="J554" s="29"/>
    </row>
    <row r="555" spans="3:12" x14ac:dyDescent="0.25">
      <c r="C555" s="24" t="s">
        <v>99</v>
      </c>
      <c r="H555" s="28"/>
      <c r="I555" s="29"/>
      <c r="J555" s="29"/>
    </row>
    <row r="556" spans="3:12" x14ac:dyDescent="0.25">
      <c r="H556" s="28"/>
      <c r="I556" s="29"/>
      <c r="J556" s="29"/>
    </row>
    <row r="557" spans="3:12" x14ac:dyDescent="0.25">
      <c r="C557" s="25" t="s">
        <v>795</v>
      </c>
      <c r="H557" s="28">
        <f>H553+1</f>
        <v>139</v>
      </c>
      <c r="I557" s="29" t="str">
        <f>C559</f>
        <v>Waukesha Wisconsin US</v>
      </c>
      <c r="J557" s="30" t="str">
        <f>LEFT(C557,L557-1)</f>
        <v>13,582</v>
      </c>
      <c r="L557">
        <f>FIND($J$3,C557)</f>
        <v>7</v>
      </c>
    </row>
    <row r="558" spans="3:12" x14ac:dyDescent="0.25">
      <c r="H558" s="28"/>
      <c r="I558" s="29"/>
      <c r="J558" s="29"/>
    </row>
    <row r="559" spans="3:12" x14ac:dyDescent="0.25">
      <c r="C559" s="24" t="s">
        <v>579</v>
      </c>
      <c r="H559" s="28"/>
      <c r="I559" s="29"/>
      <c r="J559" s="29"/>
    </row>
    <row r="560" spans="3:12" x14ac:dyDescent="0.25">
      <c r="H560" s="28"/>
      <c r="I560" s="29"/>
      <c r="J560" s="29"/>
    </row>
    <row r="561" spans="3:12" x14ac:dyDescent="0.25">
      <c r="C561" s="25" t="s">
        <v>796</v>
      </c>
      <c r="H561" s="28">
        <f>H557+1</f>
        <v>140</v>
      </c>
      <c r="I561" s="29" t="str">
        <f>C563</f>
        <v>New Castle Delaware US</v>
      </c>
      <c r="J561" s="30" t="str">
        <f>LEFT(C561,L561-1)</f>
        <v>13,394</v>
      </c>
      <c r="L561">
        <f>FIND($J$3,C561)</f>
        <v>7</v>
      </c>
    </row>
    <row r="562" spans="3:12" x14ac:dyDescent="0.25">
      <c r="H562" s="28"/>
      <c r="I562" s="29"/>
      <c r="J562" s="29"/>
    </row>
    <row r="563" spans="3:12" x14ac:dyDescent="0.25">
      <c r="C563" s="24" t="s">
        <v>153</v>
      </c>
      <c r="H563" s="28"/>
      <c r="I563" s="29"/>
      <c r="J563" s="29"/>
    </row>
    <row r="564" spans="3:12" x14ac:dyDescent="0.25">
      <c r="H564" s="28"/>
      <c r="I564" s="29"/>
      <c r="J564" s="29"/>
    </row>
    <row r="565" spans="3:12" x14ac:dyDescent="0.25">
      <c r="C565" s="25" t="s">
        <v>797</v>
      </c>
      <c r="H565" s="28">
        <f>H561+1</f>
        <v>141</v>
      </c>
      <c r="I565" s="29" t="str">
        <f>C567</f>
        <v>Honolulu Hawaii US</v>
      </c>
      <c r="J565" s="30" t="str">
        <f>LEFT(C565,L565-1)</f>
        <v>13,250</v>
      </c>
      <c r="L565">
        <f>FIND($J$3,C565)</f>
        <v>7</v>
      </c>
    </row>
    <row r="566" spans="3:12" x14ac:dyDescent="0.25">
      <c r="H566" s="28"/>
      <c r="I566" s="29"/>
      <c r="J566" s="29"/>
    </row>
    <row r="567" spans="3:12" x14ac:dyDescent="0.25">
      <c r="C567" s="24" t="s">
        <v>562</v>
      </c>
      <c r="H567" s="28"/>
      <c r="I567" s="29"/>
      <c r="J567" s="29"/>
    </row>
    <row r="568" spans="3:12" x14ac:dyDescent="0.25">
      <c r="H568" s="28"/>
      <c r="I568" s="29"/>
      <c r="J568" s="29"/>
    </row>
    <row r="569" spans="3:12" x14ac:dyDescent="0.25">
      <c r="C569" s="25" t="s">
        <v>798</v>
      </c>
      <c r="H569" s="28">
        <f>H565+1</f>
        <v>142</v>
      </c>
      <c r="I569" s="29" t="str">
        <f>C571</f>
        <v>Imperial California US</v>
      </c>
      <c r="J569" s="30" t="str">
        <f>LEFT(C569,L569-1)</f>
        <v>13,198</v>
      </c>
      <c r="L569">
        <f>FIND($J$3,C569)</f>
        <v>7</v>
      </c>
    </row>
    <row r="570" spans="3:12" x14ac:dyDescent="0.25">
      <c r="H570" s="28"/>
      <c r="I570" s="29"/>
      <c r="J570" s="29"/>
    </row>
    <row r="571" spans="3:12" x14ac:dyDescent="0.25">
      <c r="C571" s="24" t="s">
        <v>507</v>
      </c>
      <c r="H571" s="28"/>
      <c r="I571" s="29"/>
      <c r="J571" s="29"/>
    </row>
    <row r="572" spans="3:12" x14ac:dyDescent="0.25">
      <c r="H572" s="28"/>
      <c r="I572" s="29"/>
      <c r="J572" s="29"/>
    </row>
    <row r="573" spans="3:12" x14ac:dyDescent="0.25">
      <c r="C573" s="25" t="s">
        <v>799</v>
      </c>
      <c r="H573" s="28">
        <f>H569+1</f>
        <v>143</v>
      </c>
      <c r="I573" s="29" t="str">
        <f>C575</f>
        <v>Volusia Florida US</v>
      </c>
      <c r="J573" s="30" t="str">
        <f>LEFT(C573,L573-1)</f>
        <v>13,089</v>
      </c>
      <c r="L573">
        <f>FIND($J$3,C573)</f>
        <v>7</v>
      </c>
    </row>
    <row r="574" spans="3:12" x14ac:dyDescent="0.25">
      <c r="H574" s="28"/>
      <c r="I574" s="29"/>
      <c r="J574" s="29"/>
    </row>
    <row r="575" spans="3:12" x14ac:dyDescent="0.25">
      <c r="C575" s="24" t="s">
        <v>535</v>
      </c>
      <c r="H575" s="28"/>
      <c r="I575" s="29"/>
      <c r="J575" s="29"/>
    </row>
    <row r="576" spans="3:12" x14ac:dyDescent="0.25">
      <c r="H576" s="28"/>
      <c r="I576" s="29"/>
      <c r="J576" s="29"/>
    </row>
    <row r="577" spans="3:12" x14ac:dyDescent="0.25">
      <c r="C577" s="25" t="s">
        <v>800</v>
      </c>
      <c r="H577" s="28">
        <f>H573+1</f>
        <v>144</v>
      </c>
      <c r="I577" s="29" t="str">
        <f>C579</f>
        <v>Bristol Massachusetts US</v>
      </c>
      <c r="J577" s="30" t="str">
        <f>LEFT(C577,L577-1)</f>
        <v>12,917</v>
      </c>
      <c r="L577">
        <f>FIND($J$3,C577)</f>
        <v>7</v>
      </c>
    </row>
    <row r="578" spans="3:12" x14ac:dyDescent="0.25">
      <c r="H578" s="28"/>
      <c r="I578" s="29"/>
      <c r="J578" s="29"/>
    </row>
    <row r="579" spans="3:12" x14ac:dyDescent="0.25">
      <c r="C579" s="24" t="s">
        <v>131</v>
      </c>
      <c r="H579" s="28"/>
      <c r="I579" s="29"/>
      <c r="J579" s="29"/>
    </row>
    <row r="580" spans="3:12" x14ac:dyDescent="0.25">
      <c r="H580" s="28"/>
      <c r="I580" s="29"/>
      <c r="J580" s="29"/>
    </row>
    <row r="581" spans="3:12" x14ac:dyDescent="0.25">
      <c r="C581" s="25" t="s">
        <v>801</v>
      </c>
      <c r="H581" s="28">
        <f>H577+1</f>
        <v>145</v>
      </c>
      <c r="I581" s="29" t="str">
        <f>C583</f>
        <v>Minnehaha South Dakota US</v>
      </c>
      <c r="J581" s="30" t="str">
        <f>LEFT(C581,L581-1)</f>
        <v>12,758</v>
      </c>
      <c r="L581">
        <f>FIND($J$3,C581)</f>
        <v>7</v>
      </c>
    </row>
    <row r="582" spans="3:12" x14ac:dyDescent="0.25">
      <c r="H582" s="28"/>
      <c r="I582" s="29"/>
      <c r="J582" s="29"/>
    </row>
    <row r="583" spans="3:12" x14ac:dyDescent="0.25">
      <c r="C583" s="24" t="s">
        <v>582</v>
      </c>
      <c r="H583" s="28"/>
      <c r="I583" s="29"/>
      <c r="J583" s="29"/>
    </row>
    <row r="584" spans="3:12" x14ac:dyDescent="0.25">
      <c r="H584" s="28"/>
      <c r="I584" s="29"/>
      <c r="J584" s="29"/>
    </row>
    <row r="585" spans="3:12" x14ac:dyDescent="0.25">
      <c r="C585" s="25" t="s">
        <v>802</v>
      </c>
      <c r="H585" s="28">
        <f>H581+1</f>
        <v>146</v>
      </c>
      <c r="I585" s="29" t="str">
        <f>C587</f>
        <v>Rutherford Tennessee US</v>
      </c>
      <c r="J585" s="30" t="str">
        <f>LEFT(C585,L585-1)</f>
        <v>12,730</v>
      </c>
      <c r="L585">
        <f>FIND($J$3,C585)</f>
        <v>7</v>
      </c>
    </row>
    <row r="586" spans="3:12" x14ac:dyDescent="0.25">
      <c r="H586" s="28"/>
      <c r="I586" s="29"/>
      <c r="J586" s="29"/>
    </row>
    <row r="587" spans="3:12" x14ac:dyDescent="0.25">
      <c r="C587" s="24" t="s">
        <v>511</v>
      </c>
      <c r="H587" s="28"/>
      <c r="I587" s="29"/>
      <c r="J587" s="29"/>
    </row>
    <row r="588" spans="3:12" x14ac:dyDescent="0.25">
      <c r="H588" s="28"/>
      <c r="I588" s="29"/>
      <c r="J588" s="29"/>
    </row>
    <row r="589" spans="3:12" x14ac:dyDescent="0.25">
      <c r="C589" s="25" t="s">
        <v>600</v>
      </c>
      <c r="H589" s="28">
        <f>H585+1</f>
        <v>147</v>
      </c>
      <c r="I589" s="29" t="str">
        <f>C591</f>
        <v>Galveston Texas US</v>
      </c>
      <c r="J589" s="30" t="str">
        <f>LEFT(C589,L589-1)</f>
        <v>12,703</v>
      </c>
      <c r="L589">
        <f>FIND($J$3,C589)</f>
        <v>7</v>
      </c>
    </row>
    <row r="590" spans="3:12" x14ac:dyDescent="0.25">
      <c r="H590" s="28"/>
      <c r="I590" s="29"/>
      <c r="J590" s="29"/>
    </row>
    <row r="591" spans="3:12" x14ac:dyDescent="0.25">
      <c r="C591" s="24" t="s">
        <v>526</v>
      </c>
      <c r="H591" s="28"/>
      <c r="I591" s="29"/>
      <c r="J591" s="29"/>
    </row>
    <row r="592" spans="3:12" x14ac:dyDescent="0.25">
      <c r="H592" s="28"/>
      <c r="I592" s="29"/>
      <c r="J592" s="29"/>
    </row>
    <row r="593" spans="3:12" x14ac:dyDescent="0.25">
      <c r="C593" s="25" t="s">
        <v>803</v>
      </c>
      <c r="H593" s="28">
        <f>H589+1</f>
        <v>148</v>
      </c>
      <c r="I593" s="29" t="str">
        <f>C595</f>
        <v>Sedgwick Kansas US</v>
      </c>
      <c r="J593" s="30" t="str">
        <f>LEFT(C593,L593-1)</f>
        <v>12,695</v>
      </c>
      <c r="L593">
        <f>FIND($J$3,C593)</f>
        <v>7</v>
      </c>
    </row>
    <row r="594" spans="3:12" x14ac:dyDescent="0.25">
      <c r="H594" s="28"/>
      <c r="I594" s="29"/>
      <c r="J594" s="29"/>
    </row>
    <row r="595" spans="3:12" x14ac:dyDescent="0.25">
      <c r="C595" s="24" t="s">
        <v>559</v>
      </c>
      <c r="H595" s="28"/>
      <c r="I595" s="29"/>
      <c r="J595" s="29"/>
    </row>
    <row r="596" spans="3:12" x14ac:dyDescent="0.25">
      <c r="H596" s="28"/>
      <c r="I596" s="29"/>
      <c r="J596" s="29"/>
    </row>
    <row r="597" spans="3:12" x14ac:dyDescent="0.25">
      <c r="C597" s="25" t="s">
        <v>804</v>
      </c>
      <c r="H597" s="28">
        <f>H593+1</f>
        <v>149</v>
      </c>
      <c r="I597" s="29" t="str">
        <f>C599</f>
        <v>Brazoria Texas US</v>
      </c>
      <c r="J597" s="30" t="str">
        <f>LEFT(C597,L597-1)</f>
        <v>12,687</v>
      </c>
      <c r="L597">
        <f>FIND($J$3,C597)</f>
        <v>7</v>
      </c>
    </row>
    <row r="598" spans="3:12" x14ac:dyDescent="0.25">
      <c r="H598" s="28"/>
      <c r="I598" s="29"/>
      <c r="J598" s="29"/>
    </row>
    <row r="599" spans="3:12" x14ac:dyDescent="0.25">
      <c r="C599" s="24" t="s">
        <v>533</v>
      </c>
      <c r="H599" s="28"/>
      <c r="I599" s="29"/>
      <c r="J599" s="29"/>
    </row>
    <row r="600" spans="3:12" x14ac:dyDescent="0.25">
      <c r="H600" s="28"/>
      <c r="I600" s="29"/>
      <c r="J600" s="29"/>
    </row>
    <row r="601" spans="3:12" x14ac:dyDescent="0.25">
      <c r="C601" s="25" t="s">
        <v>805</v>
      </c>
      <c r="H601" s="28">
        <f>H597+1</f>
        <v>150</v>
      </c>
      <c r="I601" s="29" t="str">
        <f>C603</f>
        <v>Horry South Carolina US</v>
      </c>
      <c r="J601" s="30" t="str">
        <f>LEFT(C601,L601-1)</f>
        <v>12,676</v>
      </c>
      <c r="L601">
        <f>FIND($J$3,C601)</f>
        <v>7</v>
      </c>
    </row>
    <row r="602" spans="3:12" x14ac:dyDescent="0.25">
      <c r="H602" s="28"/>
      <c r="I602" s="29"/>
      <c r="J602" s="29"/>
    </row>
    <row r="603" spans="3:12" x14ac:dyDescent="0.25">
      <c r="C603" s="24" t="s">
        <v>521</v>
      </c>
      <c r="H603" s="28"/>
      <c r="I603" s="29"/>
      <c r="J603" s="29"/>
    </row>
    <row r="604" spans="3:12" x14ac:dyDescent="0.25">
      <c r="H604" s="28"/>
      <c r="I604" s="29"/>
      <c r="J604" s="29"/>
    </row>
    <row r="605" spans="3:12" x14ac:dyDescent="0.25">
      <c r="C605" s="25" t="s">
        <v>806</v>
      </c>
      <c r="H605" s="28">
        <f>H601+1</f>
        <v>151</v>
      </c>
      <c r="I605" s="29" t="str">
        <f>C607</f>
        <v>Pulaski Arkansas US</v>
      </c>
      <c r="J605" s="30" t="str">
        <f>LEFT(C605,L605-1)</f>
        <v>12,518</v>
      </c>
      <c r="L605">
        <f>FIND($J$3,C605)</f>
        <v>7</v>
      </c>
    </row>
    <row r="606" spans="3:12" x14ac:dyDescent="0.25">
      <c r="H606" s="28"/>
      <c r="I606" s="29"/>
      <c r="J606" s="29"/>
    </row>
    <row r="607" spans="3:12" x14ac:dyDescent="0.25">
      <c r="C607" s="24" t="s">
        <v>543</v>
      </c>
      <c r="H607" s="28"/>
      <c r="I607" s="29"/>
      <c r="J607" s="29"/>
    </row>
    <row r="608" spans="3:12" x14ac:dyDescent="0.25">
      <c r="H608" s="28"/>
      <c r="I608" s="29"/>
      <c r="J608" s="29"/>
    </row>
    <row r="609" spans="3:12" x14ac:dyDescent="0.25">
      <c r="C609" s="25" t="s">
        <v>807</v>
      </c>
      <c r="H609" s="28">
        <f>H605+1</f>
        <v>152</v>
      </c>
      <c r="I609" s="29" t="str">
        <f>C611</f>
        <v>San Francisco California US</v>
      </c>
      <c r="J609" s="30" t="str">
        <f>LEFT(C609,L609-1)</f>
        <v>12,508</v>
      </c>
      <c r="L609">
        <f>FIND($J$3,C609)</f>
        <v>7</v>
      </c>
    </row>
    <row r="610" spans="3:12" x14ac:dyDescent="0.25">
      <c r="H610" s="28"/>
      <c r="I610" s="29"/>
      <c r="J610" s="29"/>
    </row>
    <row r="611" spans="3:12" x14ac:dyDescent="0.25">
      <c r="C611" s="24" t="s">
        <v>112</v>
      </c>
      <c r="H611" s="28"/>
      <c r="I611" s="29"/>
      <c r="J611" s="29"/>
    </row>
    <row r="612" spans="3:12" x14ac:dyDescent="0.25">
      <c r="H612" s="28"/>
      <c r="I612" s="29"/>
      <c r="J612" s="29"/>
    </row>
    <row r="613" spans="3:12" x14ac:dyDescent="0.25">
      <c r="C613" s="25" t="s">
        <v>808</v>
      </c>
      <c r="H613" s="28">
        <f>H609+1</f>
        <v>153</v>
      </c>
      <c r="I613" s="29" t="str">
        <f>C615</f>
        <v>Leon Florida US</v>
      </c>
      <c r="J613" s="30" t="str">
        <f>LEFT(C613,L613-1)</f>
        <v>12,483</v>
      </c>
      <c r="L613">
        <f>FIND($J$3,C613)</f>
        <v>7</v>
      </c>
    </row>
    <row r="614" spans="3:12" x14ac:dyDescent="0.25">
      <c r="H614" s="28"/>
      <c r="I614" s="29"/>
      <c r="J614" s="29"/>
    </row>
    <row r="615" spans="3:12" x14ac:dyDescent="0.25">
      <c r="C615" s="24" t="s">
        <v>557</v>
      </c>
      <c r="H615" s="28"/>
      <c r="I615" s="29"/>
      <c r="J615" s="29"/>
    </row>
    <row r="616" spans="3:12" x14ac:dyDescent="0.25">
      <c r="H616" s="28"/>
      <c r="I616" s="29"/>
      <c r="J616" s="29"/>
    </row>
    <row r="617" spans="3:12" x14ac:dyDescent="0.25">
      <c r="C617" s="25" t="s">
        <v>809</v>
      </c>
      <c r="H617" s="28">
        <f>H613+1</f>
        <v>154</v>
      </c>
      <c r="I617" s="29" t="str">
        <f>C619</f>
        <v>Hamilton Tennessee US</v>
      </c>
      <c r="J617" s="30" t="str">
        <f>LEFT(C617,L617-1)</f>
        <v>12,395</v>
      </c>
      <c r="L617">
        <f>FIND($J$3,C617)</f>
        <v>7</v>
      </c>
    </row>
    <row r="618" spans="3:12" x14ac:dyDescent="0.25">
      <c r="H618" s="28"/>
      <c r="I618" s="29"/>
      <c r="J618" s="29"/>
    </row>
    <row r="619" spans="3:12" x14ac:dyDescent="0.25">
      <c r="C619" s="24" t="s">
        <v>514</v>
      </c>
      <c r="H619" s="28"/>
      <c r="I619" s="29"/>
      <c r="J619" s="29"/>
    </row>
    <row r="620" spans="3:12" x14ac:dyDescent="0.25">
      <c r="H620" s="28"/>
      <c r="I620" s="29"/>
      <c r="J620" s="29"/>
    </row>
    <row r="621" spans="3:12" x14ac:dyDescent="0.25">
      <c r="C621" s="25" t="s">
        <v>810</v>
      </c>
      <c r="H621" s="28">
        <f>H617+1</f>
        <v>155</v>
      </c>
      <c r="I621" s="29" t="str">
        <f>C623</f>
        <v>Anne Arundel Maryland US</v>
      </c>
      <c r="J621" s="30" t="str">
        <f>LEFT(C621,L621-1)</f>
        <v>12,361</v>
      </c>
      <c r="L621">
        <f>FIND($J$3,C621)</f>
        <v>7</v>
      </c>
    </row>
    <row r="622" spans="3:12" x14ac:dyDescent="0.25">
      <c r="H622" s="28"/>
      <c r="I622" s="29"/>
      <c r="J622" s="29"/>
    </row>
    <row r="623" spans="3:12" x14ac:dyDescent="0.25">
      <c r="C623" s="24" t="s">
        <v>164</v>
      </c>
      <c r="H623" s="28"/>
      <c r="I623" s="29"/>
      <c r="J623" s="29"/>
    </row>
    <row r="624" spans="3:12" x14ac:dyDescent="0.25">
      <c r="H624" s="28"/>
      <c r="I624" s="29"/>
      <c r="J624" s="29"/>
    </row>
    <row r="625" spans="3:12" x14ac:dyDescent="0.25">
      <c r="C625" s="25" t="s">
        <v>811</v>
      </c>
      <c r="H625" s="28">
        <f>H621+1</f>
        <v>156</v>
      </c>
      <c r="I625" s="29" t="str">
        <f>C627</f>
        <v>Montgomery Ohio US</v>
      </c>
      <c r="J625" s="30" t="str">
        <f>LEFT(C625,L625-1)</f>
        <v>12,328</v>
      </c>
      <c r="L625">
        <f>FIND($J$3,C625)</f>
        <v>7</v>
      </c>
    </row>
    <row r="626" spans="3:12" x14ac:dyDescent="0.25">
      <c r="H626" s="28"/>
      <c r="I626" s="29"/>
      <c r="J626" s="29"/>
    </row>
    <row r="627" spans="3:12" x14ac:dyDescent="0.25">
      <c r="C627" s="24" t="s">
        <v>568</v>
      </c>
      <c r="H627" s="28"/>
      <c r="I627" s="29"/>
      <c r="J627" s="29"/>
    </row>
    <row r="628" spans="3:12" x14ac:dyDescent="0.25">
      <c r="H628" s="28"/>
      <c r="I628" s="29"/>
      <c r="J628" s="29"/>
    </row>
    <row r="629" spans="3:12" x14ac:dyDescent="0.25">
      <c r="C629" s="25" t="s">
        <v>812</v>
      </c>
      <c r="H629" s="28">
        <f>H625+1</f>
        <v>157</v>
      </c>
      <c r="I629" s="29" t="str">
        <f>C631</f>
        <v>Pinal Arizona US</v>
      </c>
      <c r="J629" s="30" t="str">
        <f>LEFT(C629,L629-1)</f>
        <v>12,210</v>
      </c>
      <c r="L629">
        <f>FIND($J$3,C629)</f>
        <v>7</v>
      </c>
    </row>
    <row r="630" spans="3:12" x14ac:dyDescent="0.25">
      <c r="H630" s="28"/>
      <c r="I630" s="29"/>
      <c r="J630" s="29"/>
    </row>
    <row r="631" spans="3:12" x14ac:dyDescent="0.25">
      <c r="C631" s="24" t="s">
        <v>518</v>
      </c>
      <c r="H631" s="28"/>
      <c r="I631" s="29"/>
      <c r="J631" s="29"/>
    </row>
    <row r="632" spans="3:12" x14ac:dyDescent="0.25">
      <c r="H632" s="28"/>
      <c r="I632" s="29"/>
      <c r="J632" s="29"/>
    </row>
    <row r="633" spans="3:12" x14ac:dyDescent="0.25">
      <c r="C633" s="25" t="s">
        <v>813</v>
      </c>
      <c r="H633" s="28">
        <f>H629+1</f>
        <v>158</v>
      </c>
      <c r="I633" s="29" t="str">
        <f>C635</f>
        <v>Norfolk Massachusetts US</v>
      </c>
      <c r="J633" s="30" t="str">
        <f>LEFT(C633,L633-1)</f>
        <v>12,138</v>
      </c>
      <c r="L633">
        <f>FIND($J$3,C633)</f>
        <v>7</v>
      </c>
    </row>
    <row r="634" spans="3:12" x14ac:dyDescent="0.25">
      <c r="H634" s="28"/>
      <c r="I634" s="29"/>
      <c r="J634" s="29"/>
    </row>
    <row r="635" spans="3:12" x14ac:dyDescent="0.25">
      <c r="C635" s="24" t="s">
        <v>92</v>
      </c>
      <c r="H635" s="28"/>
      <c r="I635" s="29"/>
      <c r="J635" s="29"/>
    </row>
    <row r="636" spans="3:12" x14ac:dyDescent="0.25">
      <c r="H636" s="28"/>
      <c r="I636" s="29"/>
      <c r="J636" s="29"/>
    </row>
    <row r="637" spans="3:12" x14ac:dyDescent="0.25">
      <c r="C637" s="25" t="s">
        <v>814</v>
      </c>
      <c r="H637" s="28">
        <f>H633+1</f>
        <v>159</v>
      </c>
      <c r="I637" s="29" t="str">
        <f>C639</f>
        <v>Bernalillo New Mexico US</v>
      </c>
      <c r="J637" s="30" t="str">
        <f>LEFT(C637,L637-1)</f>
        <v>12,102</v>
      </c>
      <c r="L637">
        <f>FIND($J$3,C637)</f>
        <v>7</v>
      </c>
    </row>
    <row r="638" spans="3:12" x14ac:dyDescent="0.25">
      <c r="H638" s="28"/>
      <c r="I638" s="29"/>
      <c r="J638" s="29"/>
    </row>
    <row r="639" spans="3:12" x14ac:dyDescent="0.25">
      <c r="C639" s="24" t="s">
        <v>585</v>
      </c>
      <c r="H639" s="28"/>
      <c r="I639" s="29"/>
      <c r="J639" s="29"/>
    </row>
    <row r="640" spans="3:12" x14ac:dyDescent="0.25">
      <c r="H640" s="28"/>
      <c r="I640" s="29"/>
      <c r="J640" s="29"/>
    </row>
    <row r="641" spans="3:12" x14ac:dyDescent="0.25">
      <c r="C641" s="25" t="s">
        <v>815</v>
      </c>
      <c r="H641" s="28">
        <f>H637+1</f>
        <v>160</v>
      </c>
      <c r="I641" s="29" t="str">
        <f>C643</f>
        <v>Camden New Jersey US</v>
      </c>
      <c r="J641" s="30" t="str">
        <f>LEFT(C641,L641-1)</f>
        <v>12,060</v>
      </c>
      <c r="L641">
        <f>FIND($J$3,C641)</f>
        <v>7</v>
      </c>
    </row>
    <row r="642" spans="3:12" x14ac:dyDescent="0.25">
      <c r="H642" s="28"/>
      <c r="I642" s="29"/>
      <c r="J642" s="29"/>
    </row>
    <row r="643" spans="3:12" x14ac:dyDescent="0.25">
      <c r="C643" s="24" t="s">
        <v>143</v>
      </c>
      <c r="H643" s="28"/>
      <c r="I643" s="29"/>
      <c r="J643" s="29"/>
    </row>
    <row r="644" spans="3:12" x14ac:dyDescent="0.25">
      <c r="H644" s="28"/>
      <c r="I644" s="29"/>
      <c r="J644" s="29"/>
    </row>
    <row r="645" spans="3:12" x14ac:dyDescent="0.25">
      <c r="C645" s="25" t="s">
        <v>816</v>
      </c>
      <c r="H645" s="28">
        <f>H641+1</f>
        <v>161</v>
      </c>
      <c r="I645" s="29" t="str">
        <f>C647</f>
        <v>Yakima Washington US</v>
      </c>
      <c r="J645" s="30" t="str">
        <f>LEFT(C645,L645-1)</f>
        <v>12,036</v>
      </c>
      <c r="L645">
        <f>FIND($J$3,C645)</f>
        <v>7</v>
      </c>
    </row>
    <row r="646" spans="3:12" x14ac:dyDescent="0.25">
      <c r="H646" s="28"/>
      <c r="I646" s="29"/>
      <c r="J646" s="29"/>
    </row>
    <row r="647" spans="3:12" x14ac:dyDescent="0.25">
      <c r="C647" s="24" t="s">
        <v>159</v>
      </c>
      <c r="H647" s="28"/>
      <c r="I647" s="29"/>
      <c r="J647" s="29"/>
    </row>
    <row r="648" spans="3:12" x14ac:dyDescent="0.25">
      <c r="H648" s="28"/>
      <c r="I648" s="29"/>
      <c r="J648" s="29"/>
    </row>
    <row r="649" spans="3:12" x14ac:dyDescent="0.25">
      <c r="C649" s="25" t="s">
        <v>817</v>
      </c>
      <c r="H649" s="28">
        <f>H645+1</f>
        <v>162</v>
      </c>
      <c r="I649" s="29" t="str">
        <f>C651</f>
        <v>Guilford North Carolina US</v>
      </c>
      <c r="J649" s="30" t="str">
        <f>LEFT(C649,L649-1)</f>
        <v>12,027</v>
      </c>
      <c r="L649">
        <f>FIND($J$3,C649)</f>
        <v>7</v>
      </c>
    </row>
    <row r="650" spans="3:12" x14ac:dyDescent="0.25">
      <c r="H650" s="28"/>
      <c r="I650" s="29"/>
      <c r="J650" s="29"/>
    </row>
    <row r="651" spans="3:12" x14ac:dyDescent="0.25">
      <c r="C651" s="24" t="s">
        <v>509</v>
      </c>
      <c r="H651" s="28"/>
      <c r="I651" s="29"/>
      <c r="J651" s="29"/>
    </row>
    <row r="652" spans="3:12" x14ac:dyDescent="0.25">
      <c r="H652" s="28"/>
      <c r="I652" s="29"/>
      <c r="J652" s="29"/>
    </row>
    <row r="653" spans="3:12" x14ac:dyDescent="0.25">
      <c r="C653" s="25" t="s">
        <v>818</v>
      </c>
      <c r="H653" s="28">
        <f>H649+1</f>
        <v>163</v>
      </c>
      <c r="I653" s="29" t="str">
        <f>C655</f>
        <v>Washington Arkansas US</v>
      </c>
      <c r="J653" s="30" t="str">
        <f>LEFT(C653,L653-1)</f>
        <v>11,912</v>
      </c>
      <c r="L653">
        <f>FIND($J$3,C653)</f>
        <v>7</v>
      </c>
    </row>
    <row r="654" spans="3:12" x14ac:dyDescent="0.25">
      <c r="H654" s="28"/>
      <c r="I654" s="29"/>
      <c r="J654" s="29"/>
    </row>
    <row r="655" spans="3:12" x14ac:dyDescent="0.25">
      <c r="C655" s="24" t="s">
        <v>513</v>
      </c>
      <c r="H655" s="28"/>
      <c r="I655" s="29"/>
      <c r="J655" s="29"/>
    </row>
    <row r="656" spans="3:12" x14ac:dyDescent="0.25">
      <c r="H656" s="28"/>
      <c r="I656" s="29"/>
      <c r="J656" s="29"/>
    </row>
    <row r="657" spans="3:12" x14ac:dyDescent="0.25">
      <c r="C657" s="25" t="s">
        <v>819</v>
      </c>
      <c r="H657" s="28">
        <f>H653+1</f>
        <v>164</v>
      </c>
      <c r="I657" s="29" t="str">
        <f>C659</f>
        <v>Brevard Florida US</v>
      </c>
      <c r="J657" s="30" t="str">
        <f>LEFT(C657,L657-1)</f>
        <v>11,888</v>
      </c>
      <c r="L657">
        <f>FIND($J$3,C657)</f>
        <v>7</v>
      </c>
    </row>
    <row r="658" spans="3:12" x14ac:dyDescent="0.25">
      <c r="H658" s="28"/>
      <c r="I658" s="29"/>
      <c r="J658" s="29"/>
    </row>
    <row r="659" spans="3:12" x14ac:dyDescent="0.25">
      <c r="C659" s="24" t="s">
        <v>539</v>
      </c>
      <c r="H659" s="28"/>
      <c r="I659" s="29"/>
      <c r="J659" s="29"/>
    </row>
    <row r="660" spans="3:12" x14ac:dyDescent="0.25">
      <c r="H660" s="28"/>
      <c r="I660" s="29"/>
      <c r="J660" s="29"/>
    </row>
    <row r="661" spans="3:12" x14ac:dyDescent="0.25">
      <c r="C661" s="25" t="s">
        <v>820</v>
      </c>
      <c r="H661" s="28">
        <f>H657+1</f>
        <v>165</v>
      </c>
      <c r="I661" s="29" t="str">
        <f>C663</f>
        <v>St. Charles Missouri US</v>
      </c>
      <c r="J661" s="30" t="str">
        <f>LEFT(C661,L661-1)</f>
        <v>11,832</v>
      </c>
      <c r="L661">
        <f>FIND($J$3,C661)</f>
        <v>7</v>
      </c>
    </row>
    <row r="662" spans="3:12" x14ac:dyDescent="0.25">
      <c r="H662" s="28"/>
      <c r="I662" s="29"/>
      <c r="J662" s="29"/>
    </row>
    <row r="663" spans="3:12" x14ac:dyDescent="0.25">
      <c r="C663" s="24" t="s">
        <v>572</v>
      </c>
      <c r="H663" s="28"/>
      <c r="I663" s="29"/>
      <c r="J663" s="29"/>
    </row>
    <row r="664" spans="3:12" x14ac:dyDescent="0.25">
      <c r="H664" s="28"/>
      <c r="I664" s="29"/>
      <c r="J664" s="29"/>
    </row>
    <row r="665" spans="3:12" x14ac:dyDescent="0.25">
      <c r="C665" s="25" t="s">
        <v>821</v>
      </c>
      <c r="H665" s="28">
        <f>H661+1</f>
        <v>166</v>
      </c>
      <c r="I665" s="29" t="str">
        <f>C667</f>
        <v>Monterey California US</v>
      </c>
      <c r="J665" s="30" t="str">
        <f>LEFT(C665,L665-1)</f>
        <v>11,817</v>
      </c>
      <c r="L665">
        <f>FIND($J$3,C665)</f>
        <v>7</v>
      </c>
    </row>
    <row r="666" spans="3:12" x14ac:dyDescent="0.25">
      <c r="H666" s="28"/>
      <c r="I666" s="29"/>
      <c r="J666" s="29"/>
    </row>
    <row r="667" spans="3:12" x14ac:dyDescent="0.25">
      <c r="C667" s="24" t="s">
        <v>547</v>
      </c>
      <c r="H667" s="28"/>
      <c r="I667" s="29"/>
      <c r="J667" s="29"/>
    </row>
    <row r="668" spans="3:12" x14ac:dyDescent="0.25">
      <c r="H668" s="28"/>
      <c r="I668" s="29"/>
      <c r="J668" s="29"/>
    </row>
    <row r="669" spans="3:12" x14ac:dyDescent="0.25">
      <c r="C669" s="25" t="s">
        <v>822</v>
      </c>
      <c r="H669" s="28">
        <f>H665+1</f>
        <v>167</v>
      </c>
      <c r="I669" s="29" t="str">
        <f>C671</f>
        <v>Winnebago Illinois US</v>
      </c>
      <c r="J669" s="30" t="str">
        <f>LEFT(C669,L669-1)</f>
        <v>11,800</v>
      </c>
      <c r="L669">
        <f>FIND($J$3,C669)</f>
        <v>7</v>
      </c>
    </row>
    <row r="670" spans="3:12" x14ac:dyDescent="0.25">
      <c r="H670" s="28"/>
      <c r="I670" s="29"/>
      <c r="J670" s="29"/>
    </row>
    <row r="671" spans="3:12" x14ac:dyDescent="0.25">
      <c r="C671" s="24" t="s">
        <v>584</v>
      </c>
      <c r="H671" s="28"/>
      <c r="I671" s="29"/>
      <c r="J671" s="29"/>
    </row>
    <row r="672" spans="3:12" x14ac:dyDescent="0.25">
      <c r="H672" s="28"/>
      <c r="I672" s="29"/>
      <c r="J672" s="29"/>
    </row>
    <row r="673" spans="3:12" x14ac:dyDescent="0.25">
      <c r="C673" s="25" t="s">
        <v>601</v>
      </c>
      <c r="H673" s="28">
        <f>H669+1</f>
        <v>168</v>
      </c>
      <c r="I673" s="29" t="str">
        <f>C675</f>
        <v>Plymouth Massachusetts US</v>
      </c>
      <c r="J673" s="30" t="str">
        <f>LEFT(C673,L673-1)</f>
        <v>11,681</v>
      </c>
      <c r="L673">
        <f>FIND($J$3,C673)</f>
        <v>7</v>
      </c>
    </row>
    <row r="674" spans="3:12" x14ac:dyDescent="0.25">
      <c r="H674" s="28"/>
      <c r="I674" s="29"/>
      <c r="J674" s="29"/>
    </row>
    <row r="675" spans="3:12" x14ac:dyDescent="0.25">
      <c r="C675" s="24" t="s">
        <v>108</v>
      </c>
      <c r="H675" s="28"/>
      <c r="I675" s="29"/>
      <c r="J675" s="29"/>
    </row>
    <row r="676" spans="3:12" x14ac:dyDescent="0.25">
      <c r="H676" s="28"/>
      <c r="I676" s="29"/>
      <c r="J676" s="29"/>
    </row>
    <row r="677" spans="3:12" x14ac:dyDescent="0.25">
      <c r="C677" s="25" t="s">
        <v>823</v>
      </c>
      <c r="H677" s="28">
        <f>H673+1</f>
        <v>169</v>
      </c>
      <c r="I677" s="29" t="str">
        <f>C679</f>
        <v>Fayette Kentucky US</v>
      </c>
      <c r="J677" s="30" t="str">
        <f>LEFT(C677,L677-1)</f>
        <v>11,515</v>
      </c>
      <c r="L677">
        <f>FIND($J$3,C677)</f>
        <v>7</v>
      </c>
    </row>
    <row r="678" spans="3:12" x14ac:dyDescent="0.25">
      <c r="H678" s="28"/>
      <c r="I678" s="29"/>
      <c r="J678" s="29"/>
    </row>
    <row r="679" spans="3:12" x14ac:dyDescent="0.25">
      <c r="C679" s="24" t="s">
        <v>581</v>
      </c>
      <c r="H679" s="28"/>
      <c r="I679" s="29"/>
      <c r="J679" s="29"/>
    </row>
    <row r="680" spans="3:12" x14ac:dyDescent="0.25">
      <c r="H680" s="28"/>
      <c r="I680" s="29"/>
      <c r="J680" s="29"/>
    </row>
    <row r="681" spans="3:12" x14ac:dyDescent="0.25">
      <c r="C681" s="25" t="s">
        <v>824</v>
      </c>
      <c r="H681" s="28">
        <f>H677+1</f>
        <v>170</v>
      </c>
      <c r="I681" s="29" t="str">
        <f>C683</f>
        <v>San Mateo California US</v>
      </c>
      <c r="J681" s="30" t="str">
        <f>LEFT(C681,L681-1)</f>
        <v>11,451</v>
      </c>
      <c r="L681">
        <f>FIND($J$3,C681)</f>
        <v>7</v>
      </c>
    </row>
    <row r="682" spans="3:12" x14ac:dyDescent="0.25">
      <c r="H682" s="28"/>
      <c r="I682" s="29"/>
      <c r="J682" s="29"/>
    </row>
    <row r="683" spans="3:12" x14ac:dyDescent="0.25">
      <c r="C683" s="24" t="s">
        <v>130</v>
      </c>
      <c r="H683" s="28"/>
      <c r="I683" s="29"/>
      <c r="J683" s="29"/>
    </row>
    <row r="684" spans="3:12" x14ac:dyDescent="0.25">
      <c r="H684" s="28"/>
      <c r="I684" s="29"/>
      <c r="J684" s="29"/>
    </row>
    <row r="685" spans="3:12" x14ac:dyDescent="0.25">
      <c r="C685" s="25" t="s">
        <v>825</v>
      </c>
      <c r="H685" s="28">
        <f>H681+1</f>
        <v>171</v>
      </c>
      <c r="I685" s="29" t="str">
        <f>C687</f>
        <v>El Paso Colorado US</v>
      </c>
      <c r="J685" s="30" t="str">
        <f>LEFT(C685,L685-1)</f>
        <v>11,396</v>
      </c>
      <c r="L685">
        <f>FIND($J$3,C685)</f>
        <v>7</v>
      </c>
    </row>
    <row r="686" spans="3:12" x14ac:dyDescent="0.25">
      <c r="H686" s="28"/>
      <c r="I686" s="29"/>
      <c r="J686" s="29"/>
    </row>
    <row r="687" spans="3:12" x14ac:dyDescent="0.25">
      <c r="C687" s="24" t="s">
        <v>588</v>
      </c>
      <c r="H687" s="28"/>
      <c r="I687" s="29"/>
      <c r="J687" s="29"/>
    </row>
    <row r="688" spans="3:12" x14ac:dyDescent="0.25">
      <c r="H688" s="28"/>
      <c r="I688" s="29"/>
      <c r="J688" s="29"/>
    </row>
    <row r="689" spans="3:12" x14ac:dyDescent="0.25">
      <c r="C689" s="25" t="s">
        <v>826</v>
      </c>
      <c r="H689" s="28">
        <f>H685+1</f>
        <v>172</v>
      </c>
      <c r="I689" s="29" t="str">
        <f>C691</f>
        <v>Pasco Florida US</v>
      </c>
      <c r="J689" s="30" t="str">
        <f>LEFT(C689,L689-1)</f>
        <v>11,147</v>
      </c>
      <c r="L689">
        <f>FIND($J$3,C689)</f>
        <v>7</v>
      </c>
    </row>
    <row r="690" spans="3:12" x14ac:dyDescent="0.25">
      <c r="H690" s="28"/>
      <c r="I690" s="29"/>
      <c r="J690" s="29"/>
    </row>
    <row r="691" spans="3:12" x14ac:dyDescent="0.25">
      <c r="C691" s="24" t="s">
        <v>534</v>
      </c>
      <c r="H691" s="28"/>
      <c r="I691" s="29"/>
      <c r="J691" s="29"/>
    </row>
    <row r="692" spans="3:12" x14ac:dyDescent="0.25">
      <c r="H692" s="28"/>
      <c r="I692" s="29"/>
      <c r="J692" s="29"/>
    </row>
    <row r="693" spans="3:12" x14ac:dyDescent="0.25">
      <c r="C693" s="25" t="s">
        <v>827</v>
      </c>
      <c r="H693" s="28">
        <f>H689+1</f>
        <v>173</v>
      </c>
      <c r="I693" s="29" t="str">
        <f>C695</f>
        <v>Marion Florida US</v>
      </c>
      <c r="J693" s="30" t="str">
        <f>LEFT(C693,L693-1)</f>
        <v>10,998</v>
      </c>
      <c r="L693">
        <f>FIND($J$3,C693)</f>
        <v>7</v>
      </c>
    </row>
    <row r="694" spans="3:12" x14ac:dyDescent="0.25">
      <c r="H694" s="28"/>
      <c r="I694" s="29"/>
      <c r="J694" s="29"/>
    </row>
    <row r="695" spans="3:12" x14ac:dyDescent="0.25">
      <c r="C695" s="24" t="s">
        <v>548</v>
      </c>
      <c r="H695" s="28"/>
      <c r="I695" s="29"/>
      <c r="J695" s="29"/>
    </row>
    <row r="696" spans="3:12" x14ac:dyDescent="0.25">
      <c r="H696" s="28"/>
      <c r="I696" s="29"/>
      <c r="J696" s="29"/>
    </row>
    <row r="697" spans="3:12" x14ac:dyDescent="0.25">
      <c r="C697" s="25" t="s">
        <v>828</v>
      </c>
      <c r="H697" s="28">
        <f>H693+1</f>
        <v>174</v>
      </c>
      <c r="I697" s="29" t="str">
        <f>C699</f>
        <v>Dakota Minnesota US</v>
      </c>
      <c r="J697" s="30" t="str">
        <f>LEFT(C697,L697-1)</f>
        <v>10,933</v>
      </c>
      <c r="L697">
        <f>FIND($J$3,C697)</f>
        <v>7</v>
      </c>
    </row>
    <row r="698" spans="3:12" x14ac:dyDescent="0.25">
      <c r="H698" s="28"/>
      <c r="I698" s="29"/>
      <c r="J698" s="29"/>
    </row>
    <row r="699" spans="3:12" x14ac:dyDescent="0.25">
      <c r="C699" s="24" t="s">
        <v>569</v>
      </c>
      <c r="H699" s="28"/>
      <c r="I699" s="29"/>
      <c r="J699" s="29"/>
    </row>
    <row r="700" spans="3:12" x14ac:dyDescent="0.25">
      <c r="H700" s="28"/>
      <c r="I700" s="29"/>
      <c r="J700" s="29"/>
    </row>
    <row r="701" spans="3:12" x14ac:dyDescent="0.25">
      <c r="C701" s="25" t="s">
        <v>829</v>
      </c>
      <c r="H701" s="28">
        <f>H697+1</f>
        <v>175</v>
      </c>
      <c r="I701" s="29" t="str">
        <f>C703</f>
        <v>San Juan Puerto Rico US</v>
      </c>
      <c r="J701" s="30" t="str">
        <f>LEFT(C701,L701-1)</f>
        <v>10,872</v>
      </c>
      <c r="L701">
        <f>FIND($J$3,C701)</f>
        <v>7</v>
      </c>
    </row>
    <row r="702" spans="3:12" x14ac:dyDescent="0.25">
      <c r="H702" s="28"/>
      <c r="I702" s="29"/>
      <c r="J702" s="29"/>
    </row>
    <row r="703" spans="3:12" x14ac:dyDescent="0.25">
      <c r="C703" s="24" t="s">
        <v>577</v>
      </c>
      <c r="H703" s="28"/>
      <c r="I703" s="29"/>
      <c r="J703" s="29"/>
    </row>
    <row r="704" spans="3:12" x14ac:dyDescent="0.25">
      <c r="H704" s="28"/>
      <c r="I704" s="29"/>
      <c r="J704" s="29"/>
    </row>
    <row r="705" spans="3:12" x14ac:dyDescent="0.25">
      <c r="C705" s="25" t="s">
        <v>830</v>
      </c>
      <c r="H705" s="28">
        <f>H701+1</f>
        <v>176</v>
      </c>
      <c r="I705" s="29" t="str">
        <f>C707</f>
        <v>Hall Georgia US</v>
      </c>
      <c r="J705" s="30" t="str">
        <f>LEFT(C705,L705-1)</f>
        <v>10,871</v>
      </c>
      <c r="L705">
        <f>FIND($J$3,C705)</f>
        <v>7</v>
      </c>
    </row>
    <row r="706" spans="3:12" x14ac:dyDescent="0.25">
      <c r="H706" s="28"/>
      <c r="I706" s="29"/>
      <c r="J706" s="29"/>
    </row>
    <row r="707" spans="3:12" x14ac:dyDescent="0.25">
      <c r="C707" s="24" t="s">
        <v>182</v>
      </c>
      <c r="H707" s="28"/>
      <c r="I707" s="29"/>
      <c r="J707" s="29"/>
    </row>
    <row r="708" spans="3:12" x14ac:dyDescent="0.25">
      <c r="H708" s="28"/>
      <c r="I708" s="29"/>
      <c r="J708" s="29"/>
    </row>
    <row r="709" spans="3:12" x14ac:dyDescent="0.25">
      <c r="C709" s="25" t="s">
        <v>831</v>
      </c>
      <c r="H709" s="28">
        <f>H705+1</f>
        <v>177</v>
      </c>
      <c r="I709" s="29" t="str">
        <f>C711</f>
        <v>Tuscaloosa Alabama US</v>
      </c>
      <c r="J709" s="30" t="str">
        <f>LEFT(C709,L709-1)</f>
        <v>10,824</v>
      </c>
      <c r="L709">
        <f>FIND($J$3,C709)</f>
        <v>7</v>
      </c>
    </row>
    <row r="710" spans="3:12" x14ac:dyDescent="0.25">
      <c r="H710" s="28"/>
      <c r="I710" s="29"/>
      <c r="J710" s="29"/>
    </row>
    <row r="711" spans="3:12" x14ac:dyDescent="0.25">
      <c r="C711" s="24" t="s">
        <v>573</v>
      </c>
      <c r="H711" s="28"/>
      <c r="I711" s="29"/>
      <c r="J711" s="29"/>
    </row>
    <row r="712" spans="3:12" x14ac:dyDescent="0.25">
      <c r="H712" s="28"/>
      <c r="I712" s="29"/>
      <c r="J712" s="29"/>
    </row>
    <row r="713" spans="3:12" x14ac:dyDescent="0.25">
      <c r="C713" s="25" t="s">
        <v>832</v>
      </c>
      <c r="H713" s="28">
        <f>H709+1</f>
        <v>178</v>
      </c>
      <c r="I713" s="29" t="str">
        <f>C715</f>
        <v>St. Joseph Indiana US</v>
      </c>
      <c r="J713" s="30" t="str">
        <f>LEFT(C713,L713-1)</f>
        <v>10,787</v>
      </c>
      <c r="L713">
        <f>FIND($J$3,C713)</f>
        <v>7</v>
      </c>
    </row>
    <row r="714" spans="3:12" x14ac:dyDescent="0.25">
      <c r="H714" s="28"/>
      <c r="I714" s="29"/>
      <c r="J714" s="29"/>
    </row>
    <row r="715" spans="3:12" x14ac:dyDescent="0.25">
      <c r="C715" s="24" t="s">
        <v>583</v>
      </c>
      <c r="H715" s="28"/>
      <c r="I715" s="29"/>
      <c r="J715" s="29"/>
    </row>
    <row r="716" spans="3:12" x14ac:dyDescent="0.25">
      <c r="H716" s="28"/>
      <c r="I716" s="29"/>
      <c r="J716" s="29"/>
    </row>
    <row r="717" spans="3:12" x14ac:dyDescent="0.25">
      <c r="C717" s="25" t="s">
        <v>833</v>
      </c>
      <c r="H717" s="28">
        <f>H713+1</f>
        <v>179</v>
      </c>
      <c r="I717" s="29" t="str">
        <f>C719</f>
        <v>Jackson Missouri US</v>
      </c>
      <c r="J717" s="30" t="str">
        <f>LEFT(C717,L717-1)</f>
        <v>10,777</v>
      </c>
      <c r="L717">
        <f>FIND($J$3,C717)</f>
        <v>7</v>
      </c>
    </row>
    <row r="718" spans="3:12" x14ac:dyDescent="0.25">
      <c r="H718" s="28"/>
      <c r="I718" s="29"/>
      <c r="J718" s="29"/>
    </row>
    <row r="719" spans="3:12" x14ac:dyDescent="0.25">
      <c r="C719" s="24" t="s">
        <v>578</v>
      </c>
      <c r="H719" s="28"/>
      <c r="I719" s="29"/>
      <c r="J719" s="29"/>
    </row>
    <row r="720" spans="3:12" x14ac:dyDescent="0.25">
      <c r="H720" s="28"/>
      <c r="I720" s="29"/>
      <c r="J720" s="29"/>
    </row>
    <row r="721" spans="3:12" x14ac:dyDescent="0.25">
      <c r="C721" s="25" t="s">
        <v>834</v>
      </c>
      <c r="H721" s="28">
        <f>H717+1</f>
        <v>180</v>
      </c>
      <c r="I721" s="29" t="str">
        <f>C723</f>
        <v>Montgomery Alabama US</v>
      </c>
      <c r="J721" s="30" t="str">
        <f>LEFT(C721,L721-1)</f>
        <v>10,760</v>
      </c>
      <c r="L721">
        <f>FIND($J$3,C721)</f>
        <v>7</v>
      </c>
    </row>
    <row r="722" spans="3:12" x14ac:dyDescent="0.25">
      <c r="H722" s="28"/>
      <c r="I722" s="29"/>
      <c r="J722" s="29"/>
    </row>
    <row r="723" spans="3:12" x14ac:dyDescent="0.25">
      <c r="C723" s="24" t="s">
        <v>506</v>
      </c>
      <c r="H723" s="28"/>
      <c r="I723" s="29"/>
      <c r="J723" s="29"/>
    </row>
    <row r="724" spans="3:12" x14ac:dyDescent="0.25">
      <c r="H724" s="28"/>
      <c r="I724" s="29"/>
      <c r="J724" s="29"/>
    </row>
    <row r="725" spans="3:12" x14ac:dyDescent="0.25">
      <c r="C725" s="25" t="s">
        <v>834</v>
      </c>
      <c r="H725" s="28">
        <f>H721+1</f>
        <v>181</v>
      </c>
      <c r="I725" s="29" t="str">
        <f>C727</f>
        <v>Alachua Florida US</v>
      </c>
      <c r="J725" s="30" t="str">
        <f>LEFT(C725,L725-1)</f>
        <v>10,760</v>
      </c>
      <c r="L725">
        <f>FIND($J$3,C725)</f>
        <v>7</v>
      </c>
    </row>
    <row r="726" spans="3:12" x14ac:dyDescent="0.25">
      <c r="H726" s="28"/>
      <c r="I726" s="29"/>
      <c r="J726" s="29"/>
    </row>
    <row r="727" spans="3:12" x14ac:dyDescent="0.25">
      <c r="C727" s="24" t="s">
        <v>575</v>
      </c>
      <c r="H727" s="28"/>
      <c r="I727" s="29"/>
      <c r="J727" s="29"/>
    </row>
    <row r="728" spans="3:12" x14ac:dyDescent="0.25">
      <c r="H728" s="28"/>
      <c r="I728" s="29"/>
      <c r="J728" s="29"/>
    </row>
    <row r="729" spans="3:12" x14ac:dyDescent="0.25">
      <c r="C729" s="25" t="s">
        <v>835</v>
      </c>
      <c r="H729" s="28">
        <f>H725+1</f>
        <v>182</v>
      </c>
      <c r="I729" s="29" t="str">
        <f>C731</f>
        <v>Pierce Washington US</v>
      </c>
      <c r="J729" s="30" t="str">
        <f>LEFT(C729,L729-1)</f>
        <v>10,616</v>
      </c>
      <c r="L729">
        <f>FIND($J$3,C729)</f>
        <v>7</v>
      </c>
    </row>
    <row r="730" spans="3:12" x14ac:dyDescent="0.25">
      <c r="H730" s="28"/>
      <c r="I730" s="29"/>
      <c r="J730" s="29"/>
    </row>
    <row r="731" spans="3:12" x14ac:dyDescent="0.25">
      <c r="C731" s="24" t="s">
        <v>117</v>
      </c>
      <c r="H731" s="28"/>
      <c r="I731" s="29"/>
      <c r="J731" s="29"/>
    </row>
    <row r="732" spans="3:12" x14ac:dyDescent="0.25">
      <c r="H732" s="28"/>
      <c r="I732" s="29"/>
      <c r="J732" s="29"/>
    </row>
    <row r="733" spans="3:12" x14ac:dyDescent="0.25">
      <c r="C733" s="25" t="s">
        <v>836</v>
      </c>
      <c r="H733" s="28">
        <f>H729+1</f>
        <v>183</v>
      </c>
      <c r="I733" s="29" t="str">
        <f>C735</f>
        <v>Bucks Pennsylvania US</v>
      </c>
      <c r="J733" s="30" t="str">
        <f>LEFT(C733,L733-1)</f>
        <v>10,585</v>
      </c>
      <c r="L733">
        <f>FIND($J$3,C733)</f>
        <v>7</v>
      </c>
    </row>
    <row r="734" spans="3:12" x14ac:dyDescent="0.25">
      <c r="H734" s="28"/>
      <c r="I734" s="29"/>
      <c r="J734" s="29"/>
    </row>
    <row r="735" spans="3:12" x14ac:dyDescent="0.25">
      <c r="C735" s="24" t="s">
        <v>128</v>
      </c>
      <c r="H735" s="28"/>
      <c r="I735" s="29"/>
      <c r="J735" s="29"/>
    </row>
    <row r="736" spans="3:12" x14ac:dyDescent="0.25">
      <c r="H736" s="28"/>
      <c r="I736" s="29"/>
      <c r="J736" s="29"/>
    </row>
    <row r="737" spans="3:12" x14ac:dyDescent="0.25">
      <c r="C737" s="25" t="s">
        <v>837</v>
      </c>
      <c r="H737" s="28">
        <f>H733+1</f>
        <v>184</v>
      </c>
      <c r="I737" s="29" t="str">
        <f>C739</f>
        <v>Seminole Florida US</v>
      </c>
      <c r="J737" s="30" t="str">
        <f>LEFT(C737,L737-1)</f>
        <v>10,512</v>
      </c>
      <c r="L737">
        <f>FIND($J$3,C737)</f>
        <v>7</v>
      </c>
    </row>
    <row r="738" spans="3:12" x14ac:dyDescent="0.25">
      <c r="H738" s="28"/>
      <c r="I738" s="29"/>
      <c r="J738" s="29"/>
    </row>
    <row r="739" spans="3:12" x14ac:dyDescent="0.25">
      <c r="C739" s="24" t="s">
        <v>527</v>
      </c>
      <c r="H739" s="28"/>
      <c r="I739" s="29"/>
      <c r="J739" s="29"/>
    </row>
    <row r="740" spans="3:12" x14ac:dyDescent="0.25">
      <c r="H740" s="28"/>
      <c r="I740" s="29"/>
      <c r="J740" s="29"/>
    </row>
    <row r="741" spans="3:12" x14ac:dyDescent="0.25">
      <c r="C741" s="25" t="s">
        <v>838</v>
      </c>
      <c r="H741" s="28">
        <f>H737+1</f>
        <v>185</v>
      </c>
      <c r="I741" s="29" t="str">
        <f>C743</f>
        <v>Elkhart Indiana US</v>
      </c>
      <c r="J741" s="30" t="str">
        <f>LEFT(C741,L741-1)</f>
        <v>10,505</v>
      </c>
      <c r="L741">
        <f>FIND($J$3,C741)</f>
        <v>7</v>
      </c>
    </row>
    <row r="742" spans="3:12" x14ac:dyDescent="0.25">
      <c r="H742" s="28"/>
      <c r="I742" s="29"/>
      <c r="J742" s="29"/>
    </row>
    <row r="743" spans="3:12" x14ac:dyDescent="0.25">
      <c r="C743" s="24" t="s">
        <v>589</v>
      </c>
      <c r="H743" s="28"/>
      <c r="I743" s="29"/>
      <c r="J743" s="29"/>
    </row>
    <row r="744" spans="3:12" x14ac:dyDescent="0.25">
      <c r="H744" s="28"/>
      <c r="I744" s="29"/>
      <c r="J744" s="29"/>
    </row>
    <row r="745" spans="3:12" x14ac:dyDescent="0.25">
      <c r="C745" s="25" t="s">
        <v>839</v>
      </c>
      <c r="H745" s="28">
        <f>H741+1</f>
        <v>186</v>
      </c>
      <c r="I745" s="29" t="str">
        <f>C747</f>
        <v>Canyon Idaho US</v>
      </c>
      <c r="J745" s="30" t="str">
        <f>LEFT(C745,L745-1)</f>
        <v>10,504</v>
      </c>
      <c r="L745">
        <f>FIND($J$3,C745)</f>
        <v>7</v>
      </c>
    </row>
    <row r="746" spans="3:12" x14ac:dyDescent="0.25">
      <c r="H746" s="28"/>
      <c r="I746" s="29"/>
      <c r="J746" s="29"/>
    </row>
    <row r="747" spans="3:12" x14ac:dyDescent="0.25">
      <c r="C747" s="24" t="s">
        <v>546</v>
      </c>
      <c r="H747" s="28"/>
      <c r="I747" s="29"/>
      <c r="J747" s="29"/>
    </row>
    <row r="748" spans="3:12" x14ac:dyDescent="0.25">
      <c r="H748" s="28"/>
      <c r="I748" s="29"/>
      <c r="J748" s="29"/>
    </row>
    <row r="749" spans="3:12" x14ac:dyDescent="0.25">
      <c r="C749" s="25" t="s">
        <v>840</v>
      </c>
      <c r="H749" s="28">
        <f>H745+1</f>
        <v>187</v>
      </c>
      <c r="I749" s="29" t="str">
        <f>C751</f>
        <v>Hampden Massachusetts US</v>
      </c>
      <c r="J749" s="30" t="str">
        <f>LEFT(C749,L749-1)</f>
        <v>10,425</v>
      </c>
      <c r="L749">
        <f>FIND($J$3,C749)</f>
        <v>7</v>
      </c>
    </row>
    <row r="750" spans="3:12" x14ac:dyDescent="0.25">
      <c r="H750" s="28"/>
      <c r="I750" s="29"/>
      <c r="J750" s="29"/>
    </row>
    <row r="751" spans="3:12" x14ac:dyDescent="0.25">
      <c r="C751" s="24" t="s">
        <v>122</v>
      </c>
      <c r="H751" s="28"/>
      <c r="I751" s="29"/>
      <c r="J751" s="29"/>
    </row>
    <row r="752" spans="3:12" x14ac:dyDescent="0.25">
      <c r="H752" s="28"/>
      <c r="I752" s="29"/>
      <c r="J752" s="29"/>
    </row>
    <row r="753" spans="3:12" x14ac:dyDescent="0.25">
      <c r="C753" s="25" t="s">
        <v>841</v>
      </c>
      <c r="H753" s="28">
        <f>H749+1</f>
        <v>188</v>
      </c>
      <c r="I753" s="29" t="str">
        <f>C755</f>
        <v>Caddo Louisiana US</v>
      </c>
      <c r="J753" s="30" t="str">
        <f>LEFT(C753,L753-1)</f>
        <v>10,370</v>
      </c>
      <c r="L753">
        <f>FIND($J$3,C753)</f>
        <v>7</v>
      </c>
    </row>
    <row r="754" spans="3:12" x14ac:dyDescent="0.25">
      <c r="H754" s="28"/>
      <c r="I754" s="29"/>
      <c r="J754" s="29"/>
    </row>
    <row r="755" spans="3:12" x14ac:dyDescent="0.25">
      <c r="C755" s="24" t="s">
        <v>140</v>
      </c>
      <c r="H755" s="28"/>
      <c r="I755" s="29"/>
      <c r="J755" s="29"/>
    </row>
    <row r="756" spans="3:12" x14ac:dyDescent="0.25">
      <c r="H756" s="28"/>
      <c r="I756" s="29"/>
      <c r="J756" s="29"/>
    </row>
    <row r="757" spans="3:12" x14ac:dyDescent="0.25">
      <c r="C757" s="25" t="s">
        <v>602</v>
      </c>
      <c r="H757" s="28">
        <f>H753+1</f>
        <v>189</v>
      </c>
      <c r="I757" s="29" t="str">
        <f>C759</f>
        <v>McLennan Texas US</v>
      </c>
      <c r="J757" s="30" t="str">
        <f>LEFT(C757,L757-1)</f>
        <v>10,316</v>
      </c>
      <c r="L757">
        <f>FIND($J$3,C757)</f>
        <v>7</v>
      </c>
    </row>
    <row r="758" spans="3:12" x14ac:dyDescent="0.25">
      <c r="H758" s="28"/>
      <c r="I758" s="29"/>
      <c r="J758" s="29"/>
    </row>
    <row r="759" spans="3:12" x14ac:dyDescent="0.25">
      <c r="C759" s="24" t="s">
        <v>558</v>
      </c>
      <c r="H759" s="28"/>
      <c r="I759" s="29"/>
      <c r="J759" s="29"/>
    </row>
    <row r="760" spans="3:12" x14ac:dyDescent="0.25">
      <c r="H760" s="28"/>
      <c r="I760" s="29"/>
      <c r="J760" s="29"/>
    </row>
    <row r="761" spans="3:12" x14ac:dyDescent="0.25">
      <c r="C761" s="25" t="s">
        <v>842</v>
      </c>
      <c r="H761" s="28">
        <f>H757+1</f>
        <v>190</v>
      </c>
      <c r="I761" s="29" t="str">
        <f>C763</f>
        <v>Anoka Minnesota US</v>
      </c>
      <c r="J761" s="30" t="str">
        <f>LEFT(C761,L761-1)</f>
        <v>10,246</v>
      </c>
      <c r="L761">
        <f>FIND($J$3,C761)</f>
        <v>7</v>
      </c>
    </row>
    <row r="762" spans="3:12" x14ac:dyDescent="0.25">
      <c r="H762" s="28"/>
      <c r="I762" s="29"/>
      <c r="J762" s="29"/>
    </row>
    <row r="763" spans="3:12" x14ac:dyDescent="0.25">
      <c r="C763" s="24" t="s">
        <v>595</v>
      </c>
      <c r="H763" s="28"/>
      <c r="I763" s="29"/>
      <c r="J763" s="29"/>
    </row>
    <row r="764" spans="3:12" x14ac:dyDescent="0.25">
      <c r="H764" s="28"/>
      <c r="I764" s="29"/>
      <c r="J764" s="29"/>
    </row>
    <row r="765" spans="3:12" x14ac:dyDescent="0.25">
      <c r="C765" s="25" t="s">
        <v>843</v>
      </c>
      <c r="H765" s="28">
        <f>H761+1</f>
        <v>191</v>
      </c>
      <c r="I765" s="29" t="str">
        <f>C767</f>
        <v>Cass North Dakota US</v>
      </c>
      <c r="J765" s="30" t="str">
        <f>LEFT(C765,L765-1)</f>
        <v>10,160</v>
      </c>
      <c r="L765">
        <f>FIND($J$3,C765)</f>
        <v>7</v>
      </c>
    </row>
    <row r="766" spans="3:12" x14ac:dyDescent="0.25">
      <c r="H766" s="28"/>
      <c r="I766" s="29"/>
      <c r="J766" s="29"/>
    </row>
    <row r="767" spans="3:12" x14ac:dyDescent="0.25">
      <c r="C767" s="24" t="s">
        <v>597</v>
      </c>
      <c r="H767" s="28"/>
      <c r="I767" s="29"/>
      <c r="J767" s="29"/>
    </row>
    <row r="768" spans="3:12" x14ac:dyDescent="0.25">
      <c r="H768" s="28"/>
      <c r="I768" s="29"/>
      <c r="J768" s="29"/>
    </row>
    <row r="769" spans="3:12" x14ac:dyDescent="0.25">
      <c r="C769" s="25" t="s">
        <v>844</v>
      </c>
      <c r="H769" s="28">
        <f>H765+1</f>
        <v>192</v>
      </c>
      <c r="I769" s="29" t="str">
        <f>C771</f>
        <v>Multnomah Oregon US</v>
      </c>
      <c r="J769" s="30" t="str">
        <f>LEFT(C769,L769-1)</f>
        <v>10,090</v>
      </c>
      <c r="L769">
        <f>FIND($J$3,C769)</f>
        <v>7</v>
      </c>
    </row>
    <row r="770" spans="3:12" x14ac:dyDescent="0.25">
      <c r="H770" s="28"/>
      <c r="I770" s="29"/>
      <c r="J770" s="29"/>
    </row>
    <row r="771" spans="3:12" x14ac:dyDescent="0.25">
      <c r="C771" s="24" t="s">
        <v>590</v>
      </c>
      <c r="H771" s="28"/>
      <c r="I771" s="29"/>
      <c r="J771" s="29"/>
    </row>
    <row r="772" spans="3:12" x14ac:dyDescent="0.25">
      <c r="H772" s="28"/>
      <c r="I772" s="29"/>
      <c r="J772" s="29"/>
    </row>
    <row r="773" spans="3:12" x14ac:dyDescent="0.25">
      <c r="C773" s="25" t="s">
        <v>845</v>
      </c>
      <c r="H773" s="28">
        <f>H769+1</f>
        <v>193</v>
      </c>
      <c r="I773" s="29" t="str">
        <f>C775</f>
        <v>Spokane Washington US</v>
      </c>
      <c r="J773" s="30" t="str">
        <f>LEFT(C773,L773-1)</f>
        <v>10,035</v>
      </c>
      <c r="L773">
        <f>FIND($J$3,C773)</f>
        <v>7</v>
      </c>
    </row>
    <row r="774" spans="3:12" x14ac:dyDescent="0.25">
      <c r="H774" s="28"/>
      <c r="I774" s="29"/>
      <c r="J774" s="29"/>
    </row>
    <row r="775" spans="3:12" x14ac:dyDescent="0.25">
      <c r="C775" s="24" t="s">
        <v>586</v>
      </c>
      <c r="H775" s="28"/>
      <c r="I775" s="29"/>
      <c r="J775" s="29"/>
    </row>
    <row r="776" spans="3:12" x14ac:dyDescent="0.25">
      <c r="H776" s="28"/>
      <c r="I776" s="29"/>
      <c r="J776" s="29"/>
    </row>
    <row r="777" spans="3:12" x14ac:dyDescent="0.25">
      <c r="C777" s="25" t="s">
        <v>846</v>
      </c>
      <c r="H777" s="28">
        <f>H773+1</f>
        <v>194</v>
      </c>
      <c r="I777" s="29" t="str">
        <f>C779</f>
        <v>Lancaster Pennsylvania US</v>
      </c>
      <c r="J777" s="30" t="str">
        <f>LEFT(C777,L777-1)</f>
        <v>10,033</v>
      </c>
      <c r="L777">
        <f>FIND($J$3,C777)</f>
        <v>7</v>
      </c>
    </row>
    <row r="778" spans="3:12" x14ac:dyDescent="0.25">
      <c r="H778" s="28"/>
      <c r="I778" s="29"/>
      <c r="J778" s="29"/>
    </row>
    <row r="779" spans="3:12" x14ac:dyDescent="0.25">
      <c r="C779" s="24" t="s">
        <v>166</v>
      </c>
      <c r="H779" s="28"/>
      <c r="I779" s="29"/>
      <c r="J779" s="29"/>
    </row>
    <row r="780" spans="3:12" x14ac:dyDescent="0.25">
      <c r="H780" s="28"/>
      <c r="I780" s="29"/>
      <c r="J780" s="29"/>
    </row>
    <row r="781" spans="3:12" x14ac:dyDescent="0.25">
      <c r="C781" s="25" t="s">
        <v>847</v>
      </c>
      <c r="H781" s="28">
        <f>H777+1</f>
        <v>195</v>
      </c>
      <c r="I781" s="29" t="str">
        <f>C783</f>
        <v>Santa Barbara California US</v>
      </c>
      <c r="J781" s="30" t="str">
        <f>LEFT(C781,L781-1)</f>
        <v>9,992</v>
      </c>
      <c r="L781">
        <f>FIND($J$3,C781)</f>
        <v>6</v>
      </c>
    </row>
    <row r="782" spans="3:12" x14ac:dyDescent="0.25">
      <c r="H782" s="28"/>
      <c r="I782" s="29"/>
      <c r="J782" s="29"/>
    </row>
    <row r="783" spans="3:12" x14ac:dyDescent="0.25">
      <c r="C783" s="24" t="s">
        <v>260</v>
      </c>
      <c r="H783" s="28"/>
      <c r="I783" s="29"/>
      <c r="J783" s="29"/>
    </row>
    <row r="784" spans="3:12" x14ac:dyDescent="0.25">
      <c r="H784" s="28"/>
      <c r="I784" s="29"/>
      <c r="J784" s="29"/>
    </row>
    <row r="785" spans="3:12" x14ac:dyDescent="0.25">
      <c r="C785" s="25" t="s">
        <v>848</v>
      </c>
      <c r="H785" s="28">
        <f>H781+1</f>
        <v>196</v>
      </c>
      <c r="I785" s="29" t="str">
        <f>C787</f>
        <v>Sarasota Florida US</v>
      </c>
      <c r="J785" s="30" t="str">
        <f>LEFT(C785,L785-1)</f>
        <v>9,966</v>
      </c>
      <c r="L785">
        <f>FIND($J$3,C785)</f>
        <v>6</v>
      </c>
    </row>
    <row r="786" spans="3:12" x14ac:dyDescent="0.25">
      <c r="H786" s="28"/>
      <c r="I786" s="29"/>
      <c r="J786" s="29"/>
    </row>
    <row r="787" spans="3:12" x14ac:dyDescent="0.25">
      <c r="C787" s="24" t="s">
        <v>540</v>
      </c>
      <c r="H787" s="28"/>
      <c r="I787" s="29"/>
      <c r="J787" s="29"/>
    </row>
    <row r="788" spans="3:12" x14ac:dyDescent="0.25">
      <c r="H788" s="28"/>
      <c r="I788" s="29"/>
      <c r="J788" s="29"/>
    </row>
    <row r="789" spans="3:12" x14ac:dyDescent="0.25">
      <c r="C789" s="25" t="s">
        <v>849</v>
      </c>
      <c r="H789" s="28">
        <f>H785+1</f>
        <v>197</v>
      </c>
      <c r="I789" s="29" t="str">
        <f>C791</f>
        <v>Outagamie Wisconsin US</v>
      </c>
      <c r="J789" s="30" t="str">
        <f>LEFT(C789,L789-1)</f>
        <v>9,965</v>
      </c>
      <c r="L789">
        <f>FIND($J$3,C789)</f>
        <v>6</v>
      </c>
    </row>
    <row r="790" spans="3:12" x14ac:dyDescent="0.25">
      <c r="H790" s="28"/>
      <c r="I790" s="29"/>
      <c r="J790" s="29"/>
    </row>
    <row r="791" spans="3:12" x14ac:dyDescent="0.25">
      <c r="C791" s="24" t="s">
        <v>594</v>
      </c>
      <c r="H791" s="28"/>
      <c r="I791" s="29"/>
      <c r="J791" s="29"/>
    </row>
    <row r="792" spans="3:12" x14ac:dyDescent="0.25">
      <c r="H792" s="28"/>
      <c r="I792" s="29"/>
      <c r="J792" s="29"/>
    </row>
    <row r="793" spans="3:12" x14ac:dyDescent="0.25">
      <c r="C793" s="25" t="s">
        <v>850</v>
      </c>
      <c r="H793" s="28">
        <f>H789+1</f>
        <v>198</v>
      </c>
      <c r="I793" s="29" t="str">
        <f>C795</f>
        <v>Sonoma California US</v>
      </c>
      <c r="J793" s="30" t="str">
        <f>LEFT(C793,L793-1)</f>
        <v>9,866</v>
      </c>
      <c r="L793">
        <f>FIND($J$3,C793)</f>
        <v>6</v>
      </c>
    </row>
    <row r="794" spans="3:12" x14ac:dyDescent="0.25">
      <c r="H794" s="28"/>
      <c r="I794" s="29"/>
      <c r="J794" s="29"/>
    </row>
    <row r="795" spans="3:12" x14ac:dyDescent="0.25">
      <c r="C795" s="24" t="s">
        <v>570</v>
      </c>
      <c r="H795" s="28"/>
      <c r="I795" s="29"/>
      <c r="J795" s="29"/>
    </row>
    <row r="796" spans="3:12" x14ac:dyDescent="0.25">
      <c r="H796" s="28"/>
      <c r="I796" s="29"/>
      <c r="J796" s="29"/>
    </row>
    <row r="797" spans="3:12" x14ac:dyDescent="0.25">
      <c r="C797" s="25" t="s">
        <v>851</v>
      </c>
      <c r="H797" s="28">
        <f>H793+1</f>
        <v>199</v>
      </c>
      <c r="I797" s="29" t="str">
        <f>C799</f>
        <v>Madison Alabama US</v>
      </c>
      <c r="J797" s="30" t="str">
        <f>LEFT(C797,L797-1)</f>
        <v>9,852</v>
      </c>
      <c r="L797">
        <f>FIND($J$3,C797)</f>
        <v>6</v>
      </c>
    </row>
    <row r="798" spans="3:12" x14ac:dyDescent="0.25">
      <c r="H798" s="28"/>
      <c r="I798" s="29"/>
      <c r="J798" s="29"/>
    </row>
    <row r="799" spans="3:12" x14ac:dyDescent="0.25">
      <c r="C799" s="24" t="s">
        <v>545</v>
      </c>
      <c r="H799" s="28"/>
      <c r="I799" s="29"/>
      <c r="J799" s="29"/>
    </row>
    <row r="800" spans="3:12" x14ac:dyDescent="0.25">
      <c r="H800" s="28"/>
      <c r="I800" s="29"/>
      <c r="J800" s="29"/>
    </row>
    <row r="801" spans="3:12" x14ac:dyDescent="0.25">
      <c r="C801" s="25" t="s">
        <v>852</v>
      </c>
      <c r="H801" s="28">
        <f>H797+1</f>
        <v>200</v>
      </c>
      <c r="I801" s="29" t="str">
        <f>C803</f>
        <v>Merced California US</v>
      </c>
      <c r="J801" s="30" t="str">
        <f>LEFT(C801,L801-1)</f>
        <v>9,779</v>
      </c>
      <c r="L801">
        <f>FIND($J$3,C801)</f>
        <v>6</v>
      </c>
    </row>
    <row r="803" spans="3:12" x14ac:dyDescent="0.25">
      <c r="C803" s="24" t="s">
        <v>556</v>
      </c>
    </row>
  </sheetData>
  <sortState ref="S5:U204">
    <sortCondition ref="S5:S20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31"/>
  <sheetViews>
    <sheetView zoomScale="120" zoomScaleNormal="120" workbookViewId="0">
      <selection sqref="A1:XFD1048576"/>
    </sheetView>
  </sheetViews>
  <sheetFormatPr defaultRowHeight="15" customHeight="1" x14ac:dyDescent="0.25"/>
  <cols>
    <col min="3" max="3" width="5.7109375" customWidth="1"/>
    <col min="4" max="4" width="15.7109375" customWidth="1"/>
    <col min="5" max="12" width="9.7109375" customWidth="1"/>
    <col min="13" max="13" width="10.85546875" customWidth="1"/>
    <col min="14" max="14" width="9.7109375" customWidth="1"/>
    <col min="15" max="15" width="40.7109375" customWidth="1"/>
  </cols>
  <sheetData>
    <row r="1" spans="3:15" ht="15" customHeight="1" x14ac:dyDescent="0.25">
      <c r="D1" s="19" t="s">
        <v>200</v>
      </c>
    </row>
    <row r="2" spans="3:15" ht="15" customHeight="1" x14ac:dyDescent="0.25">
      <c r="D2" s="54" t="s">
        <v>219</v>
      </c>
      <c r="E2" s="56" t="s">
        <v>225</v>
      </c>
    </row>
    <row r="3" spans="3:15" ht="15" customHeight="1" x14ac:dyDescent="0.25">
      <c r="N3" s="32"/>
    </row>
    <row r="4" spans="3:15" ht="15" customHeight="1" x14ac:dyDescent="0.25">
      <c r="D4" s="20" t="s">
        <v>198</v>
      </c>
      <c r="E4" s="20" t="s">
        <v>188</v>
      </c>
      <c r="F4" s="54" t="s">
        <v>190</v>
      </c>
      <c r="G4" s="20" t="s">
        <v>188</v>
      </c>
      <c r="H4" s="54" t="s">
        <v>190</v>
      </c>
      <c r="I4" s="54" t="s">
        <v>188</v>
      </c>
      <c r="J4" s="20" t="s">
        <v>192</v>
      </c>
      <c r="K4" s="20" t="s">
        <v>193</v>
      </c>
      <c r="L4" s="20" t="s">
        <v>195</v>
      </c>
      <c r="M4" s="20" t="s">
        <v>188</v>
      </c>
      <c r="N4" s="20" t="s">
        <v>197</v>
      </c>
    </row>
    <row r="5" spans="3:15" ht="15" customHeight="1" x14ac:dyDescent="0.25">
      <c r="D5" s="20" t="s">
        <v>199</v>
      </c>
      <c r="E5" s="20" t="s">
        <v>189</v>
      </c>
      <c r="F5" s="54" t="s">
        <v>189</v>
      </c>
      <c r="G5" s="20" t="s">
        <v>191</v>
      </c>
      <c r="H5" s="54" t="s">
        <v>191</v>
      </c>
      <c r="I5" s="54" t="s">
        <v>560</v>
      </c>
      <c r="J5" s="20" t="s">
        <v>189</v>
      </c>
      <c r="K5" s="20" t="s">
        <v>194</v>
      </c>
      <c r="L5" s="20" t="s">
        <v>194</v>
      </c>
      <c r="M5" s="20" t="s">
        <v>196</v>
      </c>
      <c r="N5" s="20" t="s">
        <v>194</v>
      </c>
      <c r="O5" s="33" t="s">
        <v>201</v>
      </c>
    </row>
    <row r="6" spans="3:15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1"/>
    </row>
    <row r="7" spans="3:15" ht="15" customHeight="1" x14ac:dyDescent="0.25">
      <c r="C7" s="23">
        <f>C6+1</f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1"/>
    </row>
    <row r="8" spans="3:15" ht="15" customHeight="1" x14ac:dyDescent="0.25">
      <c r="C8" s="23">
        <f t="shared" ref="C8:C68" si="0">C7+1</f>
        <v>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1"/>
    </row>
    <row r="9" spans="3:15" ht="15" customHeight="1" x14ac:dyDescent="0.25">
      <c r="C9" s="23">
        <f t="shared" si="0"/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1"/>
    </row>
    <row r="10" spans="3:15" ht="15" customHeight="1" x14ac:dyDescent="0.25">
      <c r="C10" s="23">
        <f t="shared" si="0"/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1"/>
    </row>
    <row r="11" spans="3:15" ht="15" customHeight="1" x14ac:dyDescent="0.25">
      <c r="C11" s="23">
        <f t="shared" si="0"/>
        <v>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1"/>
    </row>
    <row r="12" spans="3:15" ht="15" customHeight="1" x14ac:dyDescent="0.25">
      <c r="C12" s="23">
        <f t="shared" si="0"/>
        <v>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1"/>
    </row>
    <row r="13" spans="3:15" ht="15" customHeight="1" x14ac:dyDescent="0.25">
      <c r="C13" s="23">
        <f t="shared" si="0"/>
        <v>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1"/>
    </row>
    <row r="14" spans="3:15" ht="15" customHeight="1" x14ac:dyDescent="0.25">
      <c r="C14" s="23">
        <f t="shared" si="0"/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1"/>
    </row>
    <row r="15" spans="3:15" ht="15" customHeight="1" x14ac:dyDescent="0.25">
      <c r="C15" s="23">
        <f t="shared" si="0"/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1"/>
    </row>
    <row r="16" spans="3:15" ht="15" customHeight="1" x14ac:dyDescent="0.25">
      <c r="C16" s="23">
        <f t="shared" si="0"/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1"/>
    </row>
    <row r="17" spans="3:15" ht="15" customHeight="1" x14ac:dyDescent="0.25">
      <c r="C17" s="23">
        <f t="shared" si="0"/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1"/>
    </row>
    <row r="18" spans="3:15" ht="15" customHeight="1" x14ac:dyDescent="0.25">
      <c r="C18" s="23">
        <f t="shared" si="0"/>
        <v>12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/>
    </row>
    <row r="19" spans="3:15" ht="15" customHeight="1" x14ac:dyDescent="0.25">
      <c r="C19" s="23">
        <f t="shared" si="0"/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1"/>
    </row>
    <row r="20" spans="3:15" ht="15" customHeight="1" x14ac:dyDescent="0.25">
      <c r="C20" s="23">
        <f t="shared" si="0"/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1"/>
    </row>
    <row r="21" spans="3:15" ht="15" customHeight="1" x14ac:dyDescent="0.25">
      <c r="C21" s="23">
        <f t="shared" si="0"/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</row>
    <row r="22" spans="3:15" ht="15" customHeight="1" x14ac:dyDescent="0.25">
      <c r="C22" s="23">
        <f t="shared" si="0"/>
        <v>16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1"/>
    </row>
    <row r="23" spans="3:15" ht="15" customHeight="1" x14ac:dyDescent="0.25">
      <c r="C23" s="23">
        <f t="shared" si="0"/>
        <v>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1"/>
    </row>
    <row r="24" spans="3:15" ht="15" customHeight="1" x14ac:dyDescent="0.25">
      <c r="C24" s="23">
        <f t="shared" si="0"/>
        <v>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1"/>
    </row>
    <row r="25" spans="3:15" ht="15" customHeight="1" x14ac:dyDescent="0.25">
      <c r="C25" s="23">
        <f t="shared" si="0"/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1"/>
    </row>
    <row r="26" spans="3:15" ht="15" customHeight="1" x14ac:dyDescent="0.25">
      <c r="C26" s="23">
        <f t="shared" si="0"/>
        <v>20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1"/>
    </row>
    <row r="27" spans="3:15" ht="15" customHeight="1" x14ac:dyDescent="0.25">
      <c r="C27" s="23">
        <f t="shared" si="0"/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1"/>
    </row>
    <row r="28" spans="3:15" ht="15" customHeight="1" x14ac:dyDescent="0.25">
      <c r="C28" s="23">
        <f t="shared" si="0"/>
        <v>22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1"/>
    </row>
    <row r="29" spans="3:15" ht="15" customHeight="1" x14ac:dyDescent="0.25">
      <c r="C29" s="23">
        <f t="shared" si="0"/>
        <v>23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1"/>
    </row>
    <row r="30" spans="3:15" ht="15" customHeight="1" x14ac:dyDescent="0.25">
      <c r="C30" s="23">
        <f t="shared" si="0"/>
        <v>24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1"/>
    </row>
    <row r="31" spans="3:15" ht="15" customHeight="1" x14ac:dyDescent="0.25">
      <c r="C31" s="23">
        <f t="shared" si="0"/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1"/>
    </row>
    <row r="32" spans="3:15" ht="15" customHeight="1" x14ac:dyDescent="0.25">
      <c r="C32" s="23">
        <f t="shared" si="0"/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1"/>
    </row>
    <row r="33" spans="3:15" ht="15" customHeight="1" x14ac:dyDescent="0.25">
      <c r="C33" s="23">
        <f t="shared" si="0"/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1"/>
    </row>
    <row r="34" spans="3:15" ht="15" customHeight="1" x14ac:dyDescent="0.25">
      <c r="C34" s="23">
        <f t="shared" si="0"/>
        <v>28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1"/>
    </row>
    <row r="35" spans="3:15" ht="15" customHeight="1" x14ac:dyDescent="0.25">
      <c r="C35" s="23">
        <f t="shared" si="0"/>
        <v>29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1"/>
    </row>
    <row r="36" spans="3:15" ht="15" customHeight="1" x14ac:dyDescent="0.25">
      <c r="C36" s="23">
        <f t="shared" si="0"/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1"/>
    </row>
    <row r="37" spans="3:15" ht="15" customHeight="1" x14ac:dyDescent="0.25">
      <c r="C37" s="23">
        <f t="shared" si="0"/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1"/>
    </row>
    <row r="38" spans="3:15" ht="15" customHeight="1" x14ac:dyDescent="0.25">
      <c r="C38" s="23">
        <f t="shared" si="0"/>
        <v>32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1"/>
    </row>
    <row r="39" spans="3:15" ht="15" customHeight="1" x14ac:dyDescent="0.25">
      <c r="C39" s="23">
        <f t="shared" si="0"/>
        <v>33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11"/>
    </row>
    <row r="40" spans="3:15" ht="15" customHeight="1" x14ac:dyDescent="0.25">
      <c r="C40" s="23">
        <f t="shared" si="0"/>
        <v>34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11"/>
    </row>
    <row r="41" spans="3:15" ht="15" customHeight="1" x14ac:dyDescent="0.25">
      <c r="C41" s="23">
        <f t="shared" si="0"/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1"/>
    </row>
    <row r="42" spans="3:15" ht="15" customHeight="1" x14ac:dyDescent="0.25">
      <c r="C42" s="23">
        <f t="shared" si="0"/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1"/>
    </row>
    <row r="43" spans="3:15" ht="15" customHeight="1" x14ac:dyDescent="0.25">
      <c r="C43" s="23">
        <f t="shared" si="0"/>
        <v>37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1"/>
    </row>
    <row r="44" spans="3:15" ht="15" customHeight="1" x14ac:dyDescent="0.25">
      <c r="C44" s="23">
        <f t="shared" si="0"/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1"/>
    </row>
    <row r="45" spans="3:15" ht="15" customHeight="1" x14ac:dyDescent="0.25">
      <c r="C45" s="23">
        <f t="shared" si="0"/>
        <v>39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1"/>
    </row>
    <row r="46" spans="3:15" ht="15" customHeight="1" x14ac:dyDescent="0.25">
      <c r="C46" s="23">
        <f t="shared" si="0"/>
        <v>40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1"/>
    </row>
    <row r="47" spans="3:15" ht="15" customHeight="1" x14ac:dyDescent="0.25">
      <c r="C47" s="23">
        <f t="shared" si="0"/>
        <v>41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1"/>
    </row>
    <row r="48" spans="3:15" ht="15" customHeight="1" x14ac:dyDescent="0.25">
      <c r="C48" s="23">
        <f t="shared" si="0"/>
        <v>42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1"/>
    </row>
    <row r="49" spans="3:15" ht="15" customHeight="1" x14ac:dyDescent="0.25">
      <c r="C49" s="23">
        <f t="shared" si="0"/>
        <v>43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1"/>
    </row>
    <row r="50" spans="3:15" ht="15" customHeight="1" x14ac:dyDescent="0.25">
      <c r="C50" s="23">
        <f t="shared" si="0"/>
        <v>44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1"/>
    </row>
    <row r="51" spans="3:15" ht="15" customHeight="1" x14ac:dyDescent="0.25">
      <c r="C51" s="23">
        <f t="shared" si="0"/>
        <v>45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1"/>
    </row>
    <row r="52" spans="3:15" ht="15" customHeight="1" x14ac:dyDescent="0.25">
      <c r="C52" s="23">
        <f t="shared" si="0"/>
        <v>46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11"/>
    </row>
    <row r="53" spans="3:15" ht="15" customHeight="1" x14ac:dyDescent="0.25">
      <c r="C53" s="23">
        <f t="shared" si="0"/>
        <v>47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11"/>
    </row>
    <row r="54" spans="3:15" ht="15" customHeight="1" x14ac:dyDescent="0.25">
      <c r="C54" s="23">
        <f t="shared" si="0"/>
        <v>48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1"/>
    </row>
    <row r="55" spans="3:15" ht="15" customHeight="1" x14ac:dyDescent="0.25">
      <c r="C55" s="23">
        <f t="shared" si="0"/>
        <v>49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1"/>
    </row>
    <row r="56" spans="3:15" ht="15" customHeight="1" x14ac:dyDescent="0.25">
      <c r="C56" s="23">
        <f t="shared" si="0"/>
        <v>50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1"/>
    </row>
    <row r="57" spans="3:15" ht="15" customHeight="1" x14ac:dyDescent="0.25">
      <c r="C57" s="23">
        <f t="shared" si="0"/>
        <v>51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1"/>
    </row>
    <row r="58" spans="3:15" ht="15" customHeight="1" x14ac:dyDescent="0.25">
      <c r="C58" s="23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1"/>
    </row>
    <row r="59" spans="3:15" ht="15" customHeight="1" x14ac:dyDescent="0.25">
      <c r="C59" s="23">
        <f t="shared" si="0"/>
        <v>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1"/>
    </row>
    <row r="60" spans="3:15" ht="15" customHeight="1" x14ac:dyDescent="0.25">
      <c r="C60" s="23">
        <f t="shared" si="0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1"/>
    </row>
    <row r="61" spans="3:15" ht="15" customHeight="1" x14ac:dyDescent="0.25">
      <c r="C61" s="23">
        <f t="shared" si="0"/>
        <v>3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1"/>
    </row>
    <row r="62" spans="3:15" ht="15" customHeight="1" x14ac:dyDescent="0.25">
      <c r="C62" s="23">
        <f t="shared" si="0"/>
        <v>4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1"/>
    </row>
    <row r="63" spans="3:15" ht="15" customHeight="1" x14ac:dyDescent="0.25">
      <c r="C63" s="23">
        <f t="shared" si="0"/>
        <v>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1"/>
    </row>
    <row r="64" spans="3:15" ht="15" customHeight="1" x14ac:dyDescent="0.25">
      <c r="C64" s="23">
        <f t="shared" si="0"/>
        <v>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1"/>
    </row>
    <row r="65" spans="3:15" ht="15" customHeight="1" x14ac:dyDescent="0.25">
      <c r="C65" s="23">
        <f t="shared" si="0"/>
        <v>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1"/>
    </row>
    <row r="66" spans="3:15" ht="15" customHeight="1" x14ac:dyDescent="0.25">
      <c r="C66" s="23">
        <f t="shared" si="0"/>
        <v>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1"/>
    </row>
    <row r="67" spans="3:15" ht="15" customHeight="1" x14ac:dyDescent="0.25">
      <c r="C67" s="23">
        <f t="shared" si="0"/>
        <v>9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1"/>
    </row>
    <row r="68" spans="3:15" ht="15" customHeight="1" x14ac:dyDescent="0.25">
      <c r="C68" s="23">
        <f t="shared" si="0"/>
        <v>10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3:15" ht="15" customHeight="1" x14ac:dyDescent="0.25">
      <c r="C69" s="23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3:15" ht="15" customHeight="1" x14ac:dyDescent="0.25">
      <c r="C70" s="23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3:15" ht="15" customHeight="1" x14ac:dyDescent="0.25">
      <c r="C71" s="23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3:15" ht="15" customHeight="1" x14ac:dyDescent="0.25">
      <c r="C72" s="23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3:15" ht="15" customHeight="1" x14ac:dyDescent="0.25">
      <c r="C73" s="23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3:15" ht="15" customHeight="1" x14ac:dyDescent="0.25">
      <c r="C74" s="23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3:15" ht="15" customHeight="1" x14ac:dyDescent="0.25">
      <c r="C75" s="23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3:15" ht="15" customHeight="1" x14ac:dyDescent="0.25">
      <c r="C76" s="23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3:15" ht="15" customHeight="1" x14ac:dyDescent="0.25">
      <c r="C77" s="23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3:15" ht="15" customHeight="1" x14ac:dyDescent="0.25">
      <c r="C78" s="23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3:15" ht="15" customHeight="1" x14ac:dyDescent="0.25">
      <c r="C79" s="23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3:15" ht="15" customHeight="1" x14ac:dyDescent="0.25">
      <c r="C80" s="23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3:13" ht="15" customHeight="1" x14ac:dyDescent="0.25">
      <c r="C81" s="23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3:13" ht="15" customHeight="1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3:13" ht="15" customHeight="1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3:13" ht="15" customHeight="1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3:13" ht="15" customHeight="1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3:13" ht="15" customHeight="1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3:13" ht="15" customHeight="1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3:13" ht="15" customHeight="1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3:13" ht="15" customHeight="1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3:13" ht="15" customHeight="1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3:13" ht="15" customHeight="1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3:13" ht="15" customHeight="1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3:13" ht="15" customHeight="1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3:13" ht="15" customHeight="1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3:13" ht="15" customHeight="1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3:13" ht="15" customHeight="1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4:13" ht="15" customHeight="1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4:13" ht="15" customHeight="1" x14ac:dyDescent="0.25"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4:13" ht="15" customHeight="1" x14ac:dyDescent="0.25"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4:13" ht="15" customHeight="1" x14ac:dyDescent="0.25"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4:13" ht="15" customHeight="1" x14ac:dyDescent="0.25"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4:13" ht="15" customHeight="1" x14ac:dyDescent="0.25"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4:13" ht="15" customHeight="1" x14ac:dyDescent="0.25"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4:13" ht="15" customHeight="1" x14ac:dyDescent="0.25"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4:13" ht="15" customHeight="1" x14ac:dyDescent="0.25"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4:13" ht="15" customHeight="1" x14ac:dyDescent="0.25"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4:13" ht="15" customHeight="1" x14ac:dyDescent="0.25"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4:13" ht="15" customHeight="1" x14ac:dyDescent="0.25"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4:13" ht="15" customHeight="1" x14ac:dyDescent="0.25"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4:13" ht="15" customHeight="1" x14ac:dyDescent="0.25"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4:13" ht="15" customHeight="1" x14ac:dyDescent="0.25"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4:13" ht="15" customHeight="1" x14ac:dyDescent="0.25"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4:13" ht="15" customHeight="1" x14ac:dyDescent="0.25"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4:13" ht="15" customHeight="1" x14ac:dyDescent="0.25"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4:13" ht="15" customHeight="1" x14ac:dyDescent="0.25"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4:13" ht="15" customHeight="1" x14ac:dyDescent="0.25"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4:13" ht="15" customHeight="1" x14ac:dyDescent="0.25"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4:13" ht="15" customHeight="1" x14ac:dyDescent="0.25"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4:13" ht="15" customHeight="1" x14ac:dyDescent="0.25"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4:13" ht="15" customHeight="1" x14ac:dyDescent="0.25"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4:13" ht="15" customHeight="1" x14ac:dyDescent="0.25"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4:13" ht="15" customHeight="1" x14ac:dyDescent="0.25"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4:13" ht="15" customHeight="1" x14ac:dyDescent="0.25"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4:13" ht="15" customHeight="1" x14ac:dyDescent="0.25"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4:13" ht="15" customHeight="1" x14ac:dyDescent="0.25"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4:13" ht="15" customHeight="1" x14ac:dyDescent="0.25"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4:13" ht="15" customHeight="1" x14ac:dyDescent="0.25"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4:13" ht="15" customHeight="1" x14ac:dyDescent="0.25"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4:13" ht="15" customHeight="1" x14ac:dyDescent="0.25"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4:13" ht="15" customHeight="1" x14ac:dyDescent="0.25"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4:13" ht="15" customHeight="1" x14ac:dyDescent="0.25"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4:13" ht="15" customHeight="1" x14ac:dyDescent="0.25"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4:13" ht="15" customHeight="1" x14ac:dyDescent="0.25"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4:13" ht="15" customHeight="1" x14ac:dyDescent="0.25"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4:13" ht="15" customHeight="1" x14ac:dyDescent="0.25"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4:13" ht="15" customHeight="1" x14ac:dyDescent="0.25"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4:13" ht="15" customHeight="1" x14ac:dyDescent="0.25"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4:13" ht="15" customHeight="1" x14ac:dyDescent="0.25"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4:13" ht="15" customHeight="1" x14ac:dyDescent="0.25"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4:13" ht="15" customHeight="1" x14ac:dyDescent="0.25"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4:13" ht="15" customHeight="1" x14ac:dyDescent="0.25"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4:13" ht="15" customHeight="1" x14ac:dyDescent="0.25"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4:13" ht="15" customHeight="1" x14ac:dyDescent="0.25"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4:13" ht="15" customHeight="1" x14ac:dyDescent="0.25"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4:13" ht="15" customHeight="1" x14ac:dyDescent="0.25"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4:13" ht="15" customHeight="1" x14ac:dyDescent="0.25"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4:13" ht="15" customHeight="1" x14ac:dyDescent="0.25"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4:13" ht="15" customHeight="1" x14ac:dyDescent="0.25"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4:13" ht="15" customHeight="1" x14ac:dyDescent="0.25"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4:13" ht="15" customHeight="1" x14ac:dyDescent="0.25"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4:13" ht="15" customHeight="1" x14ac:dyDescent="0.25"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4:13" ht="15" customHeight="1" x14ac:dyDescent="0.25"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4:13" ht="15" customHeight="1" x14ac:dyDescent="0.25"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4:13" ht="15" customHeight="1" x14ac:dyDescent="0.25"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4:13" ht="15" customHeight="1" x14ac:dyDescent="0.25"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4:13" ht="15" customHeight="1" x14ac:dyDescent="0.25"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4:13" ht="15" customHeight="1" x14ac:dyDescent="0.25"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4:13" ht="15" customHeight="1" x14ac:dyDescent="0.25"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4:13" ht="15" customHeight="1" x14ac:dyDescent="0.25"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4:13" ht="15" customHeight="1" x14ac:dyDescent="0.25"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4:13" ht="15" customHeight="1" x14ac:dyDescent="0.25"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4:13" ht="15" customHeight="1" x14ac:dyDescent="0.25"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4:13" ht="15" customHeight="1" x14ac:dyDescent="0.25"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4:13" ht="15" customHeight="1" x14ac:dyDescent="0.25"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4:13" ht="15" customHeight="1" x14ac:dyDescent="0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4:13" ht="15" customHeight="1" x14ac:dyDescent="0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4:13" ht="15" customHeight="1" x14ac:dyDescent="0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  <row r="168" spans="4:13" ht="15" customHeight="1" x14ac:dyDescent="0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</row>
    <row r="169" spans="4:13" ht="15" customHeight="1" x14ac:dyDescent="0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</row>
    <row r="170" spans="4:13" ht="15" customHeight="1" x14ac:dyDescent="0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</row>
    <row r="171" spans="4:13" ht="15" customHeight="1" x14ac:dyDescent="0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</row>
    <row r="172" spans="4:13" ht="15" customHeight="1" x14ac:dyDescent="0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4:13" ht="15" customHeight="1" x14ac:dyDescent="0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</row>
    <row r="174" spans="4:13" ht="15" customHeight="1" x14ac:dyDescent="0.25"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4:13" ht="15" customHeight="1" x14ac:dyDescent="0.25">
      <c r="D175" s="25"/>
      <c r="E175" s="25"/>
      <c r="F175" s="25"/>
      <c r="G175" s="25"/>
      <c r="H175" s="25"/>
      <c r="I175" s="25"/>
      <c r="J175" s="25"/>
      <c r="K175" s="25"/>
      <c r="L175" s="25"/>
      <c r="M175" s="25"/>
    </row>
    <row r="176" spans="4:13" ht="15" customHeight="1" x14ac:dyDescent="0.25">
      <c r="D176" s="25"/>
      <c r="E176" s="25"/>
      <c r="F176" s="25"/>
      <c r="G176" s="25"/>
      <c r="H176" s="25"/>
      <c r="I176" s="25"/>
      <c r="J176" s="25"/>
      <c r="K176" s="25"/>
      <c r="L176" s="25"/>
      <c r="M176" s="25"/>
    </row>
    <row r="177" spans="4:13" ht="15" customHeight="1" x14ac:dyDescent="0.25">
      <c r="D177" s="25"/>
      <c r="E177" s="25"/>
      <c r="F177" s="25"/>
      <c r="G177" s="25"/>
      <c r="H177" s="25"/>
      <c r="I177" s="25"/>
      <c r="J177" s="25"/>
      <c r="K177" s="25"/>
      <c r="L177" s="25"/>
      <c r="M177" s="25"/>
    </row>
    <row r="178" spans="4:13" ht="15" customHeight="1" x14ac:dyDescent="0.25"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4:13" ht="15" customHeight="1" x14ac:dyDescent="0.25"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4:13" ht="15" customHeight="1" x14ac:dyDescent="0.25"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4:13" ht="15" customHeight="1" x14ac:dyDescent="0.25"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4:13" ht="15" customHeight="1" x14ac:dyDescent="0.25"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4:13" ht="15" customHeight="1" x14ac:dyDescent="0.25"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4:13" ht="15" customHeight="1" x14ac:dyDescent="0.25"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4:13" ht="15" customHeight="1" x14ac:dyDescent="0.25"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4:13" ht="15" customHeight="1" x14ac:dyDescent="0.25"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4:13" ht="15" customHeight="1" x14ac:dyDescent="0.25"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4:13" ht="15" customHeight="1" x14ac:dyDescent="0.25"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4:13" ht="15" customHeight="1" x14ac:dyDescent="0.25">
      <c r="D189" s="25"/>
      <c r="E189" s="25"/>
      <c r="F189" s="25"/>
      <c r="G189" s="25"/>
      <c r="H189" s="25"/>
      <c r="I189" s="25"/>
      <c r="J189" s="25"/>
      <c r="K189" s="25"/>
      <c r="L189" s="25"/>
      <c r="M189" s="25"/>
    </row>
    <row r="190" spans="4:13" ht="15" customHeight="1" x14ac:dyDescent="0.25"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4:13" ht="15" customHeight="1" x14ac:dyDescent="0.25"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4:13" ht="15" customHeight="1" x14ac:dyDescent="0.25"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4:13" ht="15" customHeight="1" x14ac:dyDescent="0.25"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4:13" ht="15" customHeight="1" x14ac:dyDescent="0.25"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4:13" ht="15" customHeight="1" x14ac:dyDescent="0.25"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4:13" ht="15" customHeight="1" x14ac:dyDescent="0.25"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4:13" ht="15" customHeight="1" x14ac:dyDescent="0.25"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4:13" ht="15" customHeight="1" x14ac:dyDescent="0.25"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4:13" ht="15" customHeight="1" x14ac:dyDescent="0.25">
      <c r="D199" s="25"/>
      <c r="E199" s="25"/>
      <c r="F199" s="25"/>
      <c r="G199" s="25"/>
      <c r="H199" s="25"/>
      <c r="I199" s="25"/>
      <c r="J199" s="25"/>
      <c r="K199" s="25"/>
      <c r="L199" s="25"/>
      <c r="M199" s="25"/>
    </row>
    <row r="200" spans="4:13" ht="15" customHeight="1" x14ac:dyDescent="0.25">
      <c r="D200" s="25"/>
      <c r="E200" s="25"/>
      <c r="F200" s="25"/>
      <c r="G200" s="25"/>
      <c r="H200" s="25"/>
      <c r="I200" s="25"/>
      <c r="J200" s="25"/>
      <c r="K200" s="25"/>
      <c r="L200" s="25"/>
      <c r="M200" s="25"/>
    </row>
    <row r="201" spans="4:13" ht="15" customHeight="1" x14ac:dyDescent="0.25">
      <c r="D201" s="25"/>
      <c r="E201" s="25"/>
      <c r="F201" s="25"/>
      <c r="G201" s="25"/>
      <c r="H201" s="25"/>
      <c r="I201" s="25"/>
      <c r="J201" s="25"/>
      <c r="K201" s="25"/>
      <c r="L201" s="25"/>
      <c r="M201" s="25"/>
    </row>
    <row r="202" spans="4:13" ht="15" customHeight="1" x14ac:dyDescent="0.25">
      <c r="D202" s="25"/>
      <c r="E202" s="25"/>
      <c r="F202" s="25"/>
      <c r="G202" s="25"/>
      <c r="H202" s="25"/>
      <c r="I202" s="25"/>
      <c r="J202" s="25"/>
      <c r="K202" s="25"/>
      <c r="L202" s="25"/>
      <c r="M202" s="25"/>
    </row>
    <row r="203" spans="4:13" ht="15" customHeight="1" x14ac:dyDescent="0.25">
      <c r="D203" s="25"/>
      <c r="E203" s="25"/>
      <c r="F203" s="25"/>
      <c r="G203" s="25"/>
      <c r="H203" s="25"/>
      <c r="I203" s="25"/>
      <c r="J203" s="25"/>
      <c r="K203" s="25"/>
      <c r="L203" s="25"/>
      <c r="M203" s="25"/>
    </row>
    <row r="204" spans="4:13" ht="15" customHeight="1" x14ac:dyDescent="0.25">
      <c r="D204" s="25"/>
      <c r="E204" s="25"/>
      <c r="F204" s="25"/>
      <c r="G204" s="25"/>
      <c r="H204" s="25"/>
      <c r="I204" s="25"/>
      <c r="J204" s="25"/>
      <c r="K204" s="25"/>
      <c r="L204" s="25"/>
      <c r="M204" s="25"/>
    </row>
    <row r="205" spans="4:13" ht="15" customHeight="1" x14ac:dyDescent="0.25">
      <c r="D205" s="25"/>
      <c r="E205" s="25"/>
      <c r="F205" s="25"/>
      <c r="G205" s="25"/>
      <c r="H205" s="25"/>
      <c r="I205" s="25"/>
      <c r="J205" s="25"/>
      <c r="K205" s="25"/>
      <c r="L205" s="25"/>
      <c r="M205" s="25"/>
    </row>
    <row r="206" spans="4:13" ht="15" customHeight="1" x14ac:dyDescent="0.25">
      <c r="D206" s="25"/>
      <c r="E206" s="25"/>
      <c r="F206" s="25"/>
      <c r="G206" s="25"/>
      <c r="H206" s="25"/>
      <c r="I206" s="25"/>
      <c r="J206" s="25"/>
      <c r="K206" s="25"/>
      <c r="L206" s="25"/>
      <c r="M206" s="25"/>
    </row>
    <row r="207" spans="4:13" ht="15" customHeight="1" x14ac:dyDescent="0.25">
      <c r="D207" s="25"/>
      <c r="E207" s="25"/>
      <c r="F207" s="25"/>
      <c r="G207" s="25"/>
      <c r="H207" s="25"/>
      <c r="I207" s="25"/>
      <c r="J207" s="25"/>
      <c r="K207" s="25"/>
      <c r="L207" s="25"/>
      <c r="M207" s="25"/>
    </row>
    <row r="208" spans="4:13" ht="15" customHeight="1" x14ac:dyDescent="0.25">
      <c r="D208" s="25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4:13" ht="15" customHeight="1" x14ac:dyDescent="0.25">
      <c r="D209" s="25"/>
      <c r="E209" s="25"/>
      <c r="F209" s="25"/>
      <c r="G209" s="25"/>
      <c r="H209" s="25"/>
      <c r="I209" s="25"/>
      <c r="J209" s="25"/>
      <c r="K209" s="25"/>
      <c r="L209" s="25"/>
      <c r="M209" s="25"/>
    </row>
    <row r="210" spans="4:13" ht="15" customHeight="1" x14ac:dyDescent="0.25">
      <c r="D210" s="25"/>
      <c r="E210" s="25"/>
      <c r="F210" s="25"/>
      <c r="G210" s="25"/>
      <c r="H210" s="25"/>
      <c r="I210" s="25"/>
      <c r="J210" s="25"/>
      <c r="K210" s="25"/>
      <c r="L210" s="25"/>
      <c r="M210" s="25"/>
    </row>
    <row r="211" spans="4:13" ht="15" customHeight="1" x14ac:dyDescent="0.25">
      <c r="D211" s="25"/>
      <c r="E211" s="25"/>
      <c r="F211" s="25"/>
      <c r="G211" s="25"/>
      <c r="H211" s="25"/>
      <c r="I211" s="25"/>
      <c r="J211" s="25"/>
      <c r="K211" s="25"/>
      <c r="L211" s="25"/>
      <c r="M211" s="25"/>
    </row>
    <row r="212" spans="4:13" ht="15" customHeight="1" x14ac:dyDescent="0.25">
      <c r="D212" s="25"/>
      <c r="E212" s="25"/>
      <c r="F212" s="25"/>
      <c r="G212" s="25"/>
      <c r="H212" s="25"/>
      <c r="I212" s="25"/>
      <c r="J212" s="25"/>
      <c r="K212" s="25"/>
      <c r="L212" s="25"/>
      <c r="M212" s="25"/>
    </row>
    <row r="213" spans="4:13" ht="15" customHeight="1" x14ac:dyDescent="0.25">
      <c r="D213" s="25"/>
      <c r="E213" s="25"/>
      <c r="F213" s="25"/>
      <c r="G213" s="25"/>
      <c r="H213" s="25"/>
      <c r="I213" s="25"/>
      <c r="J213" s="25"/>
      <c r="K213" s="25"/>
      <c r="L213" s="25"/>
      <c r="M213" s="25"/>
    </row>
    <row r="214" spans="4:13" ht="15" customHeight="1" x14ac:dyDescent="0.25">
      <c r="D214" s="25"/>
      <c r="E214" s="25"/>
      <c r="F214" s="25"/>
      <c r="G214" s="25"/>
      <c r="H214" s="25"/>
      <c r="I214" s="25"/>
      <c r="J214" s="25"/>
      <c r="K214" s="25"/>
      <c r="L214" s="25"/>
      <c r="M214" s="25"/>
    </row>
    <row r="215" spans="4:13" ht="15" customHeight="1" x14ac:dyDescent="0.25">
      <c r="D215" s="25"/>
      <c r="E215" s="25"/>
      <c r="F215" s="25"/>
      <c r="G215" s="25"/>
      <c r="H215" s="25"/>
      <c r="I215" s="25"/>
      <c r="J215" s="25"/>
      <c r="K215" s="25"/>
      <c r="L215" s="25"/>
      <c r="M215" s="25"/>
    </row>
    <row r="216" spans="4:13" ht="15" customHeight="1" x14ac:dyDescent="0.25">
      <c r="D216" s="25"/>
      <c r="E216" s="25"/>
      <c r="F216" s="25"/>
      <c r="G216" s="25"/>
      <c r="H216" s="25"/>
      <c r="I216" s="25"/>
      <c r="J216" s="25"/>
      <c r="K216" s="25"/>
      <c r="L216" s="25"/>
      <c r="M216" s="25"/>
    </row>
    <row r="217" spans="4:13" ht="15" customHeight="1" x14ac:dyDescent="0.25">
      <c r="D217" s="25"/>
      <c r="E217" s="25"/>
      <c r="F217" s="25"/>
      <c r="G217" s="25"/>
      <c r="H217" s="25"/>
      <c r="I217" s="25"/>
      <c r="J217" s="25"/>
      <c r="K217" s="25"/>
      <c r="L217" s="25"/>
      <c r="M217" s="25"/>
    </row>
    <row r="218" spans="4:13" ht="15" customHeight="1" x14ac:dyDescent="0.25">
      <c r="D218" s="25"/>
      <c r="E218" s="25"/>
      <c r="F218" s="25"/>
      <c r="G218" s="25"/>
      <c r="H218" s="25"/>
      <c r="I218" s="25"/>
      <c r="J218" s="25"/>
      <c r="K218" s="25"/>
      <c r="L218" s="25"/>
      <c r="M218" s="25"/>
    </row>
    <row r="219" spans="4:13" ht="15" customHeight="1" x14ac:dyDescent="0.25">
      <c r="D219" s="25"/>
      <c r="E219" s="25"/>
      <c r="F219" s="25"/>
      <c r="G219" s="25"/>
      <c r="H219" s="25"/>
      <c r="I219" s="25"/>
      <c r="J219" s="25"/>
      <c r="K219" s="25"/>
      <c r="L219" s="25"/>
      <c r="M219" s="25"/>
    </row>
    <row r="220" spans="4:13" ht="15" customHeight="1" x14ac:dyDescent="0.25">
      <c r="D220" s="25"/>
      <c r="E220" s="25"/>
      <c r="F220" s="25"/>
      <c r="G220" s="25"/>
      <c r="H220" s="25"/>
      <c r="I220" s="25"/>
      <c r="J220" s="25"/>
      <c r="K220" s="25"/>
      <c r="L220" s="25"/>
      <c r="M220" s="25"/>
    </row>
    <row r="221" spans="4:13" ht="15" customHeight="1" x14ac:dyDescent="0.25">
      <c r="D221" s="25"/>
      <c r="E221" s="25"/>
      <c r="F221" s="25"/>
      <c r="G221" s="25"/>
      <c r="H221" s="25"/>
      <c r="I221" s="25"/>
      <c r="J221" s="25"/>
      <c r="K221" s="25"/>
      <c r="L221" s="25"/>
      <c r="M221" s="25"/>
    </row>
    <row r="222" spans="4:13" ht="15" customHeight="1" x14ac:dyDescent="0.25"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4:13" ht="15" customHeight="1" x14ac:dyDescent="0.25"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4:13" ht="15" customHeight="1" x14ac:dyDescent="0.25"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4:13" ht="15" customHeight="1" x14ac:dyDescent="0.25"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4:13" ht="15" customHeight="1" x14ac:dyDescent="0.25"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4:13" ht="15" customHeight="1" x14ac:dyDescent="0.25"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4:13" ht="15" customHeight="1" x14ac:dyDescent="0.25"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4:13" ht="15" customHeight="1" x14ac:dyDescent="0.25"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4:13" ht="15" customHeight="1" x14ac:dyDescent="0.25"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4:13" ht="15" customHeight="1" x14ac:dyDescent="0.25"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</sheetData>
  <sortState ref="D7:M57">
    <sortCondition ref="D7:D57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31"/>
  <sheetViews>
    <sheetView zoomScale="120" zoomScaleNormal="120" workbookViewId="0">
      <selection sqref="A1:XFD1048576"/>
    </sheetView>
  </sheetViews>
  <sheetFormatPr defaultRowHeight="15" x14ac:dyDescent="0.25"/>
  <cols>
    <col min="3" max="3" width="5.7109375" customWidth="1"/>
    <col min="4" max="4" width="16.7109375" customWidth="1"/>
    <col min="5" max="12" width="9.7109375" customWidth="1"/>
    <col min="13" max="13" width="9.85546875" customWidth="1"/>
    <col min="14" max="14" width="12" customWidth="1"/>
    <col min="16" max="16" width="13.7109375" customWidth="1"/>
  </cols>
  <sheetData>
    <row r="1" spans="3:22" ht="15" customHeight="1" x14ac:dyDescent="0.25">
      <c r="D1" s="19" t="s">
        <v>232</v>
      </c>
    </row>
    <row r="2" spans="3:22" ht="15" customHeight="1" x14ac:dyDescent="0.25">
      <c r="D2" s="54" t="s">
        <v>219</v>
      </c>
      <c r="E2" s="56" t="s">
        <v>233</v>
      </c>
    </row>
    <row r="3" spans="3:22" ht="15" customHeight="1" x14ac:dyDescent="0.25">
      <c r="M3" s="32"/>
    </row>
    <row r="4" spans="3:22" ht="15" customHeight="1" x14ac:dyDescent="0.25">
      <c r="D4" s="20" t="s">
        <v>227</v>
      </c>
      <c r="E4" s="20" t="s">
        <v>188</v>
      </c>
      <c r="F4" s="54" t="s">
        <v>190</v>
      </c>
      <c r="G4" s="20" t="s">
        <v>188</v>
      </c>
      <c r="H4" s="54" t="s">
        <v>190</v>
      </c>
      <c r="I4" s="54" t="s">
        <v>188</v>
      </c>
      <c r="J4" s="20" t="s">
        <v>192</v>
      </c>
      <c r="K4" s="54" t="s">
        <v>230</v>
      </c>
      <c r="L4" s="20" t="s">
        <v>193</v>
      </c>
      <c r="M4" s="20" t="s">
        <v>195</v>
      </c>
      <c r="N4" s="20" t="s">
        <v>188</v>
      </c>
      <c r="O4" s="20" t="s">
        <v>209</v>
      </c>
    </row>
    <row r="5" spans="3:22" ht="15" customHeight="1" x14ac:dyDescent="0.25">
      <c r="D5" s="20" t="s">
        <v>228</v>
      </c>
      <c r="E5" s="20" t="s">
        <v>189</v>
      </c>
      <c r="F5" s="54" t="s">
        <v>189</v>
      </c>
      <c r="G5" s="20" t="s">
        <v>191</v>
      </c>
      <c r="H5" s="54" t="s">
        <v>191</v>
      </c>
      <c r="I5" s="54" t="s">
        <v>229</v>
      </c>
      <c r="J5" s="20" t="s">
        <v>189</v>
      </c>
      <c r="K5" s="54" t="s">
        <v>231</v>
      </c>
      <c r="L5" s="20" t="s">
        <v>194</v>
      </c>
      <c r="M5" s="20" t="s">
        <v>194</v>
      </c>
      <c r="N5" s="20" t="s">
        <v>196</v>
      </c>
      <c r="O5" s="20" t="s">
        <v>234</v>
      </c>
      <c r="P5" s="32" t="s">
        <v>483</v>
      </c>
    </row>
    <row r="6" spans="3:22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1"/>
      <c r="R6" s="11"/>
      <c r="T6" s="11"/>
      <c r="U6" s="11"/>
      <c r="V6" s="11"/>
    </row>
    <row r="7" spans="3:22" ht="15" customHeight="1" x14ac:dyDescent="0.25">
      <c r="C7" s="23">
        <f>C6+1</f>
        <v>1</v>
      </c>
      <c r="D7" s="26"/>
      <c r="E7" s="26"/>
      <c r="F7" s="26"/>
      <c r="G7" s="26"/>
      <c r="H7" s="26"/>
      <c r="I7" s="26"/>
      <c r="J7" s="26"/>
      <c r="K7" s="26"/>
      <c r="L7" s="26"/>
      <c r="M7" s="59"/>
      <c r="N7" s="26"/>
      <c r="O7" s="26"/>
      <c r="P7" s="26"/>
    </row>
    <row r="8" spans="3:22" ht="15" customHeight="1" x14ac:dyDescent="0.25">
      <c r="C8" s="23">
        <f t="shared" ref="C8:C71" si="0">C7+1</f>
        <v>2</v>
      </c>
      <c r="D8" s="26"/>
      <c r="E8" s="26"/>
      <c r="F8" s="26"/>
      <c r="G8" s="26"/>
      <c r="H8" s="26"/>
      <c r="I8" s="26"/>
      <c r="J8" s="26"/>
      <c r="K8" s="26"/>
      <c r="L8" s="26"/>
      <c r="M8" s="59"/>
      <c r="N8" s="26"/>
      <c r="O8" s="26"/>
      <c r="P8" s="26"/>
    </row>
    <row r="9" spans="3:22" ht="15" customHeight="1" x14ac:dyDescent="0.25">
      <c r="C9" s="23">
        <f t="shared" si="0"/>
        <v>3</v>
      </c>
      <c r="D9" s="26"/>
      <c r="E9" s="26"/>
      <c r="F9" s="26"/>
      <c r="G9" s="26"/>
      <c r="H9" s="26"/>
      <c r="I9" s="26"/>
      <c r="J9" s="26"/>
      <c r="K9" s="26"/>
      <c r="L9" s="26"/>
      <c r="M9" s="59"/>
      <c r="N9" s="26"/>
      <c r="O9" s="26"/>
      <c r="P9" s="26"/>
    </row>
    <row r="10" spans="3:22" ht="15" customHeight="1" x14ac:dyDescent="0.25">
      <c r="C10" s="23">
        <f t="shared" si="0"/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59"/>
      <c r="N10" s="26"/>
      <c r="O10" s="26"/>
      <c r="P10" s="26"/>
    </row>
    <row r="11" spans="3:22" ht="15" customHeight="1" x14ac:dyDescent="0.25">
      <c r="C11" s="23">
        <f t="shared" si="0"/>
        <v>5</v>
      </c>
      <c r="D11" s="26"/>
      <c r="E11" s="26"/>
      <c r="F11" s="26"/>
      <c r="G11" s="26"/>
      <c r="H11" s="26"/>
      <c r="I11" s="26"/>
      <c r="J11" s="26"/>
      <c r="K11" s="26"/>
      <c r="L11" s="26"/>
      <c r="M11" s="59"/>
      <c r="N11" s="26"/>
      <c r="O11" s="26"/>
      <c r="P11" s="26"/>
    </row>
    <row r="12" spans="3:22" ht="15" customHeight="1" x14ac:dyDescent="0.25">
      <c r="C12" s="23">
        <f t="shared" si="0"/>
        <v>6</v>
      </c>
      <c r="D12" s="26"/>
      <c r="E12" s="26"/>
      <c r="F12" s="26"/>
      <c r="G12" s="26"/>
      <c r="H12" s="26"/>
      <c r="I12" s="26"/>
      <c r="J12" s="26"/>
      <c r="K12" s="26"/>
      <c r="L12" s="26"/>
      <c r="M12" s="59"/>
      <c r="N12" s="26"/>
      <c r="O12" s="26"/>
      <c r="P12" s="26"/>
    </row>
    <row r="13" spans="3:22" ht="15" customHeight="1" x14ac:dyDescent="0.25">
      <c r="C13" s="23">
        <f t="shared" si="0"/>
        <v>7</v>
      </c>
      <c r="D13" s="26"/>
      <c r="E13" s="26"/>
      <c r="F13" s="26"/>
      <c r="G13" s="26"/>
      <c r="H13" s="26"/>
      <c r="I13" s="26"/>
      <c r="J13" s="26"/>
      <c r="K13" s="26"/>
      <c r="L13" s="26"/>
      <c r="M13" s="59"/>
      <c r="N13" s="26"/>
      <c r="O13" s="26"/>
      <c r="P13" s="26"/>
    </row>
    <row r="14" spans="3:22" ht="15" customHeight="1" x14ac:dyDescent="0.25">
      <c r="C14" s="23">
        <f t="shared" si="0"/>
        <v>8</v>
      </c>
      <c r="D14" s="26"/>
      <c r="E14" s="26"/>
      <c r="F14" s="26"/>
      <c r="G14" s="26"/>
      <c r="H14" s="26"/>
      <c r="I14" s="26"/>
      <c r="J14" s="26"/>
      <c r="K14" s="26"/>
      <c r="L14" s="26"/>
      <c r="M14" s="59"/>
      <c r="N14" s="26"/>
      <c r="O14" s="26"/>
      <c r="P14" s="26"/>
    </row>
    <row r="15" spans="3:22" ht="15" customHeight="1" x14ac:dyDescent="0.25">
      <c r="C15" s="23">
        <f t="shared" si="0"/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59"/>
      <c r="N15" s="26"/>
      <c r="O15" s="26"/>
      <c r="P15" s="26"/>
    </row>
    <row r="16" spans="3:22" ht="15" customHeight="1" x14ac:dyDescent="0.25">
      <c r="C16" s="23">
        <f t="shared" si="0"/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59"/>
      <c r="N16" s="26"/>
      <c r="O16" s="26"/>
      <c r="P16" s="26"/>
    </row>
    <row r="17" spans="3:16" ht="15" customHeight="1" x14ac:dyDescent="0.25">
      <c r="C17" s="23">
        <f t="shared" si="0"/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59"/>
      <c r="N17" s="26"/>
      <c r="O17" s="26"/>
      <c r="P17" s="26"/>
    </row>
    <row r="18" spans="3:16" ht="15" customHeight="1" x14ac:dyDescent="0.25">
      <c r="C18" s="23">
        <f t="shared" si="0"/>
        <v>12</v>
      </c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</row>
    <row r="19" spans="3:16" ht="15" customHeight="1" x14ac:dyDescent="0.25">
      <c r="C19" s="23">
        <f t="shared" si="0"/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59"/>
      <c r="N19" s="26"/>
      <c r="O19" s="26"/>
      <c r="P19" s="26"/>
    </row>
    <row r="20" spans="3:16" ht="15" customHeight="1" x14ac:dyDescent="0.25">
      <c r="C20" s="23">
        <f t="shared" si="0"/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59"/>
      <c r="N20" s="26"/>
      <c r="O20" s="26"/>
      <c r="P20" s="26"/>
    </row>
    <row r="21" spans="3:16" ht="15" customHeight="1" x14ac:dyDescent="0.25">
      <c r="C21" s="23">
        <f t="shared" si="0"/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59"/>
      <c r="N21" s="26"/>
      <c r="O21" s="26"/>
      <c r="P21" s="26"/>
    </row>
    <row r="22" spans="3:16" ht="15" customHeight="1" x14ac:dyDescent="0.25">
      <c r="C22" s="23">
        <f t="shared" si="0"/>
        <v>16</v>
      </c>
      <c r="D22" s="26"/>
      <c r="E22" s="26"/>
      <c r="F22" s="26"/>
      <c r="G22" s="26"/>
      <c r="H22" s="26"/>
      <c r="I22" s="26"/>
      <c r="J22" s="26"/>
      <c r="K22" s="26"/>
      <c r="L22" s="26"/>
      <c r="M22" s="59"/>
      <c r="N22" s="26"/>
      <c r="O22" s="26"/>
      <c r="P22" s="26"/>
    </row>
    <row r="23" spans="3:16" ht="15" customHeight="1" x14ac:dyDescent="0.25">
      <c r="C23" s="23">
        <f t="shared" si="0"/>
        <v>17</v>
      </c>
      <c r="D23" s="26"/>
      <c r="E23" s="26"/>
      <c r="F23" s="26"/>
      <c r="G23" s="26"/>
      <c r="H23" s="26"/>
      <c r="I23" s="26"/>
      <c r="J23" s="26"/>
      <c r="K23" s="26"/>
      <c r="L23" s="26"/>
      <c r="M23" s="59"/>
      <c r="N23" s="26"/>
      <c r="O23" s="26"/>
      <c r="P23" s="26"/>
    </row>
    <row r="24" spans="3:16" ht="15" customHeight="1" x14ac:dyDescent="0.25">
      <c r="C24" s="23">
        <f t="shared" si="0"/>
        <v>18</v>
      </c>
      <c r="D24" s="26"/>
      <c r="E24" s="26"/>
      <c r="F24" s="26"/>
      <c r="G24" s="26"/>
      <c r="H24" s="26"/>
      <c r="I24" s="26"/>
      <c r="J24" s="26"/>
      <c r="K24" s="26"/>
      <c r="L24" s="26"/>
      <c r="M24" s="59"/>
      <c r="N24" s="26"/>
      <c r="O24" s="26"/>
      <c r="P24" s="26"/>
    </row>
    <row r="25" spans="3:16" ht="15" customHeight="1" x14ac:dyDescent="0.25">
      <c r="C25" s="23">
        <f t="shared" si="0"/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59"/>
      <c r="N25" s="26"/>
      <c r="O25" s="26"/>
      <c r="P25" s="26"/>
    </row>
    <row r="26" spans="3:16" ht="15" customHeight="1" x14ac:dyDescent="0.25">
      <c r="C26" s="23">
        <f t="shared" si="0"/>
        <v>20</v>
      </c>
      <c r="D26" s="26"/>
      <c r="E26" s="26"/>
      <c r="F26" s="26"/>
      <c r="G26" s="26"/>
      <c r="H26" s="26"/>
      <c r="I26" s="26"/>
      <c r="J26" s="26"/>
      <c r="K26" s="26"/>
      <c r="L26" s="26"/>
      <c r="M26" s="59"/>
      <c r="N26" s="26"/>
      <c r="O26" s="26"/>
      <c r="P26" s="26"/>
    </row>
    <row r="27" spans="3:16" ht="15" customHeight="1" x14ac:dyDescent="0.25">
      <c r="C27" s="23">
        <f t="shared" si="0"/>
        <v>21</v>
      </c>
      <c r="D27" s="26"/>
      <c r="E27" s="26"/>
      <c r="F27" s="26"/>
      <c r="G27" s="26"/>
      <c r="H27" s="26"/>
      <c r="I27" s="26"/>
      <c r="J27" s="26"/>
      <c r="K27" s="26"/>
      <c r="L27" s="26"/>
      <c r="M27" s="59"/>
      <c r="N27" s="26"/>
      <c r="O27" s="26"/>
      <c r="P27" s="26"/>
    </row>
    <row r="28" spans="3:16" ht="15" customHeight="1" x14ac:dyDescent="0.25">
      <c r="C28" s="23">
        <f t="shared" si="0"/>
        <v>22</v>
      </c>
      <c r="D28" s="26"/>
      <c r="E28" s="26"/>
      <c r="F28" s="26"/>
      <c r="G28" s="26"/>
      <c r="H28" s="26"/>
      <c r="I28" s="26"/>
      <c r="J28" s="26"/>
      <c r="K28" s="26"/>
      <c r="L28" s="26"/>
      <c r="M28" s="59"/>
      <c r="N28" s="26"/>
      <c r="O28" s="26"/>
      <c r="P28" s="26"/>
    </row>
    <row r="29" spans="3:16" ht="15" customHeight="1" x14ac:dyDescent="0.25">
      <c r="C29" s="23">
        <f t="shared" si="0"/>
        <v>23</v>
      </c>
      <c r="D29" s="26"/>
      <c r="E29" s="26"/>
      <c r="F29" s="26"/>
      <c r="G29" s="26"/>
      <c r="H29" s="26"/>
      <c r="I29" s="26"/>
      <c r="J29" s="26"/>
      <c r="K29" s="26"/>
      <c r="L29" s="26"/>
      <c r="M29" s="59"/>
      <c r="N29" s="26"/>
      <c r="O29" s="26"/>
      <c r="P29" s="26"/>
    </row>
    <row r="30" spans="3:16" ht="15" customHeight="1" x14ac:dyDescent="0.25">
      <c r="C30" s="23">
        <f t="shared" si="0"/>
        <v>24</v>
      </c>
      <c r="D30" s="26"/>
      <c r="E30" s="26"/>
      <c r="F30" s="26"/>
      <c r="G30" s="26"/>
      <c r="H30" s="26"/>
      <c r="I30" s="26"/>
      <c r="J30" s="26"/>
      <c r="K30" s="26"/>
      <c r="L30" s="26"/>
      <c r="M30" s="59"/>
      <c r="N30" s="26"/>
      <c r="O30" s="26"/>
      <c r="P30" s="26"/>
    </row>
    <row r="31" spans="3:16" ht="15" customHeight="1" x14ac:dyDescent="0.25">
      <c r="C31" s="23">
        <f t="shared" si="0"/>
        <v>25</v>
      </c>
      <c r="D31" s="26"/>
      <c r="E31" s="26"/>
      <c r="F31" s="26"/>
      <c r="G31" s="26"/>
      <c r="H31" s="26"/>
      <c r="I31" s="26"/>
      <c r="J31" s="26"/>
      <c r="K31" s="26"/>
      <c r="L31" s="26"/>
      <c r="M31" s="59"/>
      <c r="N31" s="26"/>
      <c r="O31" s="26"/>
      <c r="P31" s="26"/>
    </row>
    <row r="32" spans="3:16" ht="15" customHeight="1" x14ac:dyDescent="0.25">
      <c r="C32" s="23">
        <f t="shared" si="0"/>
        <v>26</v>
      </c>
      <c r="D32" s="26"/>
      <c r="E32" s="26"/>
      <c r="F32" s="26"/>
      <c r="G32" s="26"/>
      <c r="H32" s="26"/>
      <c r="I32" s="26"/>
      <c r="J32" s="26"/>
      <c r="K32" s="26"/>
      <c r="L32" s="26"/>
      <c r="M32" s="59"/>
      <c r="N32" s="26"/>
      <c r="O32" s="26"/>
      <c r="P32" s="26"/>
    </row>
    <row r="33" spans="3:16" ht="15" customHeight="1" x14ac:dyDescent="0.25">
      <c r="C33" s="23">
        <f t="shared" si="0"/>
        <v>27</v>
      </c>
      <c r="D33" s="26"/>
      <c r="E33" s="26"/>
      <c r="F33" s="26"/>
      <c r="G33" s="26"/>
      <c r="H33" s="26"/>
      <c r="I33" s="26"/>
      <c r="J33" s="26"/>
      <c r="K33" s="26"/>
      <c r="L33" s="26"/>
      <c r="M33" s="59"/>
      <c r="N33" s="26"/>
      <c r="O33" s="26"/>
      <c r="P33" s="26"/>
    </row>
    <row r="34" spans="3:16" ht="15" customHeight="1" x14ac:dyDescent="0.25">
      <c r="C34" s="23">
        <f t="shared" si="0"/>
        <v>28</v>
      </c>
      <c r="D34" s="26"/>
      <c r="E34" s="26"/>
      <c r="F34" s="26"/>
      <c r="G34" s="26"/>
      <c r="H34" s="26"/>
      <c r="I34" s="26"/>
      <c r="J34" s="26"/>
      <c r="K34" s="26"/>
      <c r="L34" s="26"/>
      <c r="M34" s="59"/>
      <c r="N34" s="26"/>
      <c r="O34" s="26"/>
      <c r="P34" s="26"/>
    </row>
    <row r="35" spans="3:16" ht="15" customHeight="1" x14ac:dyDescent="0.25">
      <c r="C35" s="23">
        <f t="shared" si="0"/>
        <v>29</v>
      </c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</row>
    <row r="36" spans="3:16" ht="15" customHeight="1" x14ac:dyDescent="0.25">
      <c r="C36" s="23">
        <f t="shared" si="0"/>
        <v>30</v>
      </c>
      <c r="D36" s="26"/>
      <c r="E36" s="26"/>
      <c r="F36" s="26"/>
      <c r="G36" s="26"/>
      <c r="H36" s="26"/>
      <c r="I36" s="26"/>
      <c r="J36" s="26"/>
      <c r="K36" s="26"/>
      <c r="L36" s="26"/>
      <c r="M36" s="59"/>
      <c r="N36" s="26"/>
      <c r="O36" s="26"/>
      <c r="P36" s="26"/>
    </row>
    <row r="37" spans="3:16" ht="15" customHeight="1" x14ac:dyDescent="0.25">
      <c r="C37" s="23">
        <f t="shared" si="0"/>
        <v>31</v>
      </c>
      <c r="D37" s="26"/>
      <c r="E37" s="26"/>
      <c r="F37" s="26"/>
      <c r="G37" s="26"/>
      <c r="H37" s="26"/>
      <c r="I37" s="26"/>
      <c r="J37" s="26"/>
      <c r="K37" s="26"/>
      <c r="L37" s="26"/>
      <c r="M37" s="59"/>
      <c r="N37" s="26"/>
      <c r="O37" s="26"/>
      <c r="P37" s="26"/>
    </row>
    <row r="38" spans="3:16" ht="15" customHeight="1" x14ac:dyDescent="0.25">
      <c r="C38" s="23">
        <f t="shared" si="0"/>
        <v>32</v>
      </c>
      <c r="D38" s="26"/>
      <c r="E38" s="26"/>
      <c r="F38" s="26"/>
      <c r="G38" s="26"/>
      <c r="H38" s="26"/>
      <c r="I38" s="26"/>
      <c r="J38" s="26"/>
      <c r="K38" s="26"/>
      <c r="L38" s="26"/>
      <c r="M38" s="59"/>
      <c r="N38" s="26"/>
      <c r="O38" s="26"/>
      <c r="P38" s="26"/>
    </row>
    <row r="39" spans="3:16" ht="15" customHeight="1" x14ac:dyDescent="0.25">
      <c r="C39" s="23">
        <f t="shared" si="0"/>
        <v>33</v>
      </c>
      <c r="D39" s="26"/>
      <c r="E39" s="26"/>
      <c r="F39" s="26"/>
      <c r="G39" s="26"/>
      <c r="H39" s="26"/>
      <c r="I39" s="26"/>
      <c r="J39" s="26"/>
      <c r="K39" s="26"/>
      <c r="L39" s="26"/>
      <c r="M39" s="59"/>
      <c r="N39" s="26"/>
      <c r="O39" s="26"/>
      <c r="P39" s="26"/>
    </row>
    <row r="40" spans="3:16" ht="15" customHeight="1" x14ac:dyDescent="0.25">
      <c r="C40" s="23">
        <f t="shared" si="0"/>
        <v>34</v>
      </c>
      <c r="D40" s="26"/>
      <c r="E40" s="26"/>
      <c r="F40" s="26"/>
      <c r="G40" s="26"/>
      <c r="H40" s="26"/>
      <c r="I40" s="26"/>
      <c r="J40" s="26"/>
      <c r="K40" s="26"/>
      <c r="L40" s="26"/>
      <c r="M40" s="59"/>
      <c r="N40" s="26"/>
      <c r="O40" s="26"/>
      <c r="P40" s="25"/>
    </row>
    <row r="41" spans="3:16" ht="15" customHeight="1" x14ac:dyDescent="0.25">
      <c r="C41" s="23">
        <f t="shared" si="0"/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59"/>
      <c r="N41" s="26"/>
      <c r="O41" s="26"/>
      <c r="P41" s="26"/>
    </row>
    <row r="42" spans="3:16" ht="15" customHeight="1" x14ac:dyDescent="0.25">
      <c r="C42" s="23">
        <f t="shared" si="0"/>
        <v>36</v>
      </c>
      <c r="D42" s="26"/>
      <c r="E42" s="26"/>
      <c r="F42" s="26"/>
      <c r="G42" s="26"/>
      <c r="H42" s="26"/>
      <c r="I42" s="26"/>
      <c r="J42" s="26"/>
      <c r="K42" s="26"/>
      <c r="L42" s="26"/>
      <c r="M42" s="59"/>
      <c r="N42" s="26"/>
      <c r="O42" s="26"/>
      <c r="P42" s="26"/>
    </row>
    <row r="43" spans="3:16" ht="15" customHeight="1" x14ac:dyDescent="0.25">
      <c r="C43" s="23">
        <f t="shared" si="0"/>
        <v>37</v>
      </c>
      <c r="D43" s="26"/>
      <c r="E43" s="26"/>
      <c r="F43" s="26"/>
      <c r="G43" s="26"/>
      <c r="H43" s="26"/>
      <c r="I43" s="26"/>
      <c r="J43" s="26"/>
      <c r="K43" s="26"/>
      <c r="L43" s="26"/>
      <c r="M43" s="59"/>
      <c r="N43" s="26"/>
      <c r="O43" s="26"/>
      <c r="P43" s="26"/>
    </row>
    <row r="44" spans="3:16" ht="15" customHeight="1" x14ac:dyDescent="0.25">
      <c r="C44" s="23">
        <f t="shared" si="0"/>
        <v>38</v>
      </c>
      <c r="D44" s="26"/>
      <c r="E44" s="26"/>
      <c r="F44" s="26"/>
      <c r="G44" s="26"/>
      <c r="H44" s="26"/>
      <c r="I44" s="26"/>
      <c r="J44" s="26"/>
      <c r="K44" s="26"/>
      <c r="L44" s="26"/>
      <c r="M44" s="59"/>
      <c r="N44" s="26"/>
      <c r="O44" s="26"/>
      <c r="P44" s="26"/>
    </row>
    <row r="45" spans="3:16" ht="15" customHeight="1" x14ac:dyDescent="0.25">
      <c r="C45" s="23">
        <f t="shared" si="0"/>
        <v>39</v>
      </c>
      <c r="D45" s="26"/>
      <c r="E45" s="26"/>
      <c r="F45" s="26"/>
      <c r="G45" s="26"/>
      <c r="H45" s="26"/>
      <c r="I45" s="26"/>
      <c r="J45" s="26"/>
      <c r="K45" s="26"/>
      <c r="L45" s="26"/>
      <c r="M45" s="59"/>
      <c r="N45" s="26"/>
      <c r="O45" s="26"/>
      <c r="P45" s="26"/>
    </row>
    <row r="46" spans="3:16" ht="15" customHeight="1" x14ac:dyDescent="0.25">
      <c r="C46" s="23">
        <f t="shared" si="0"/>
        <v>40</v>
      </c>
      <c r="D46" s="26"/>
      <c r="E46" s="26"/>
      <c r="F46" s="26"/>
      <c r="G46" s="26"/>
      <c r="H46" s="26"/>
      <c r="I46" s="26"/>
      <c r="J46" s="26"/>
      <c r="K46" s="26"/>
      <c r="L46" s="26"/>
      <c r="M46" s="59"/>
      <c r="N46" s="26"/>
      <c r="O46" s="26"/>
      <c r="P46" s="26"/>
    </row>
    <row r="47" spans="3:16" ht="15" customHeight="1" x14ac:dyDescent="0.25">
      <c r="C47" s="23">
        <f t="shared" si="0"/>
        <v>41</v>
      </c>
      <c r="D47" s="26"/>
      <c r="E47" s="26"/>
      <c r="F47" s="26"/>
      <c r="G47" s="26"/>
      <c r="H47" s="26"/>
      <c r="I47" s="26"/>
      <c r="J47" s="26"/>
      <c r="K47" s="26"/>
      <c r="L47" s="26"/>
      <c r="M47" s="59"/>
      <c r="N47" s="26"/>
      <c r="O47" s="26"/>
      <c r="P47" s="26"/>
    </row>
    <row r="48" spans="3:16" ht="15" customHeight="1" x14ac:dyDescent="0.25">
      <c r="C48" s="23">
        <f t="shared" si="0"/>
        <v>42</v>
      </c>
      <c r="D48" s="26"/>
      <c r="E48" s="26"/>
      <c r="F48" s="26"/>
      <c r="G48" s="26"/>
      <c r="H48" s="26"/>
      <c r="I48" s="26"/>
      <c r="J48" s="26"/>
      <c r="K48" s="26"/>
      <c r="L48" s="26"/>
      <c r="M48" s="59"/>
      <c r="N48" s="26"/>
      <c r="O48" s="26"/>
      <c r="P48" s="26"/>
    </row>
    <row r="49" spans="3:16" ht="15" customHeight="1" x14ac:dyDescent="0.25">
      <c r="C49" s="23">
        <f t="shared" si="0"/>
        <v>43</v>
      </c>
      <c r="D49" s="26"/>
      <c r="E49" s="26"/>
      <c r="F49" s="26"/>
      <c r="G49" s="26"/>
      <c r="H49" s="26"/>
      <c r="I49" s="26"/>
      <c r="J49" s="26"/>
      <c r="K49" s="26"/>
      <c r="L49" s="26"/>
      <c r="M49" s="59"/>
      <c r="N49" s="26"/>
      <c r="O49" s="26"/>
      <c r="P49" s="26"/>
    </row>
    <row r="50" spans="3:16" ht="15" customHeight="1" x14ac:dyDescent="0.25">
      <c r="C50" s="23">
        <f t="shared" si="0"/>
        <v>44</v>
      </c>
      <c r="D50" s="26"/>
      <c r="E50" s="26"/>
      <c r="F50" s="26"/>
      <c r="G50" s="26"/>
      <c r="H50" s="26"/>
      <c r="I50" s="26"/>
      <c r="J50" s="26"/>
      <c r="K50" s="26"/>
      <c r="L50" s="26"/>
      <c r="M50" s="59"/>
      <c r="N50" s="26"/>
      <c r="O50" s="26"/>
      <c r="P50" s="26"/>
    </row>
    <row r="51" spans="3:16" ht="15" customHeight="1" x14ac:dyDescent="0.25">
      <c r="C51" s="23">
        <f t="shared" si="0"/>
        <v>45</v>
      </c>
      <c r="D51" s="26"/>
      <c r="E51" s="26"/>
      <c r="F51" s="26"/>
      <c r="G51" s="26"/>
      <c r="H51" s="26"/>
      <c r="I51" s="26"/>
      <c r="J51" s="26"/>
      <c r="K51" s="26"/>
      <c r="L51" s="26"/>
      <c r="M51" s="59"/>
      <c r="N51" s="26"/>
      <c r="O51" s="26"/>
      <c r="P51" s="26"/>
    </row>
    <row r="52" spans="3:16" ht="15" customHeight="1" x14ac:dyDescent="0.25">
      <c r="C52" s="23">
        <f t="shared" si="0"/>
        <v>46</v>
      </c>
      <c r="D52" s="26"/>
      <c r="E52" s="26"/>
      <c r="F52" s="26"/>
      <c r="G52" s="26"/>
      <c r="H52" s="26"/>
      <c r="I52" s="26"/>
      <c r="J52" s="26"/>
      <c r="K52" s="26"/>
      <c r="L52" s="26"/>
      <c r="M52" s="59"/>
      <c r="N52" s="26"/>
      <c r="O52" s="26"/>
      <c r="P52" s="26"/>
    </row>
    <row r="53" spans="3:16" ht="15" customHeight="1" x14ac:dyDescent="0.25">
      <c r="C53" s="23">
        <f t="shared" si="0"/>
        <v>47</v>
      </c>
      <c r="D53" s="26"/>
      <c r="E53" s="26"/>
      <c r="F53" s="26"/>
      <c r="G53" s="26"/>
      <c r="H53" s="26"/>
      <c r="I53" s="26"/>
      <c r="J53" s="26"/>
      <c r="K53" s="26"/>
      <c r="L53" s="26"/>
      <c r="M53" s="59"/>
      <c r="N53" s="26"/>
      <c r="O53" s="26"/>
      <c r="P53" s="26"/>
    </row>
    <row r="54" spans="3:16" ht="15" customHeight="1" x14ac:dyDescent="0.25">
      <c r="C54" s="23">
        <f t="shared" si="0"/>
        <v>48</v>
      </c>
      <c r="D54" s="26"/>
      <c r="E54" s="26"/>
      <c r="F54" s="26"/>
      <c r="G54" s="26"/>
      <c r="H54" s="26"/>
      <c r="I54" s="26"/>
      <c r="J54" s="26"/>
      <c r="K54" s="26"/>
      <c r="L54" s="26"/>
      <c r="M54" s="59"/>
      <c r="N54" s="26"/>
      <c r="O54" s="26"/>
      <c r="P54" s="26"/>
    </row>
    <row r="55" spans="3:16" ht="15" customHeight="1" x14ac:dyDescent="0.25">
      <c r="C55" s="23">
        <f t="shared" si="0"/>
        <v>49</v>
      </c>
      <c r="D55" s="26"/>
      <c r="E55" s="26"/>
      <c r="F55" s="26"/>
      <c r="G55" s="26"/>
      <c r="H55" s="26"/>
      <c r="I55" s="26"/>
      <c r="J55" s="26"/>
      <c r="K55" s="26"/>
      <c r="L55" s="26"/>
      <c r="M55" s="59"/>
      <c r="N55" s="26"/>
      <c r="O55" s="26"/>
      <c r="P55" s="26"/>
    </row>
    <row r="56" spans="3:16" ht="15" customHeight="1" x14ac:dyDescent="0.25">
      <c r="C56" s="23">
        <f t="shared" si="0"/>
        <v>50</v>
      </c>
      <c r="D56" s="26"/>
      <c r="E56" s="26"/>
      <c r="F56" s="26"/>
      <c r="G56" s="26"/>
      <c r="H56" s="26"/>
      <c r="I56" s="26"/>
      <c r="J56" s="26"/>
      <c r="K56" s="26"/>
      <c r="L56" s="26"/>
      <c r="M56" s="59"/>
      <c r="N56" s="26"/>
      <c r="O56" s="26"/>
      <c r="P56" s="26"/>
    </row>
    <row r="57" spans="3:16" ht="15" customHeight="1" x14ac:dyDescent="0.25">
      <c r="C57" s="23">
        <f t="shared" si="0"/>
        <v>51</v>
      </c>
      <c r="D57" s="26"/>
      <c r="E57" s="26"/>
      <c r="F57" s="26"/>
      <c r="G57" s="26"/>
      <c r="H57" s="26"/>
      <c r="I57" s="26"/>
      <c r="J57" s="26"/>
      <c r="K57" s="26"/>
      <c r="L57" s="26"/>
      <c r="M57" s="59"/>
      <c r="N57" s="26"/>
      <c r="O57" s="26"/>
      <c r="P57" s="26"/>
    </row>
    <row r="58" spans="3:16" ht="15" customHeight="1" x14ac:dyDescent="0.25">
      <c r="C58" s="23">
        <f t="shared" si="0"/>
        <v>52</v>
      </c>
      <c r="D58" s="26"/>
      <c r="E58" s="26"/>
      <c r="F58" s="26"/>
      <c r="G58" s="26"/>
      <c r="H58" s="26"/>
      <c r="I58" s="26"/>
      <c r="J58" s="26"/>
      <c r="K58" s="26"/>
      <c r="L58" s="26"/>
      <c r="M58" s="59"/>
      <c r="N58" s="26"/>
      <c r="O58" s="26"/>
      <c r="P58" s="26"/>
    </row>
    <row r="59" spans="3:16" ht="15" customHeight="1" x14ac:dyDescent="0.25">
      <c r="C59" s="23">
        <f t="shared" si="0"/>
        <v>53</v>
      </c>
      <c r="D59" s="26"/>
      <c r="E59" s="26"/>
      <c r="F59" s="26"/>
      <c r="G59" s="26"/>
      <c r="H59" s="26"/>
      <c r="I59" s="26"/>
      <c r="J59" s="26"/>
      <c r="K59" s="26"/>
      <c r="L59" s="26"/>
      <c r="M59" s="59"/>
      <c r="N59" s="26"/>
      <c r="O59" s="26"/>
      <c r="P59" s="26"/>
    </row>
    <row r="60" spans="3:16" ht="15" customHeight="1" x14ac:dyDescent="0.25">
      <c r="C60" s="23">
        <f t="shared" si="0"/>
        <v>54</v>
      </c>
      <c r="D60" s="26"/>
      <c r="E60" s="26"/>
      <c r="F60" s="26"/>
      <c r="G60" s="26"/>
      <c r="H60" s="26"/>
      <c r="I60" s="26"/>
      <c r="J60" s="26"/>
      <c r="K60" s="26"/>
      <c r="L60" s="26"/>
      <c r="M60" s="59"/>
      <c r="N60" s="26"/>
      <c r="O60" s="26"/>
      <c r="P60" s="26"/>
    </row>
    <row r="61" spans="3:16" ht="15" customHeight="1" x14ac:dyDescent="0.25">
      <c r="C61" s="23">
        <f t="shared" si="0"/>
        <v>55</v>
      </c>
      <c r="D61" s="26"/>
      <c r="E61" s="26"/>
      <c r="F61" s="26"/>
      <c r="G61" s="26"/>
      <c r="H61" s="26"/>
      <c r="I61" s="26"/>
      <c r="J61" s="26"/>
      <c r="K61" s="26"/>
      <c r="L61" s="26"/>
      <c r="M61" s="59"/>
      <c r="N61" s="26"/>
      <c r="O61" s="26"/>
      <c r="P61" s="26"/>
    </row>
    <row r="62" spans="3:16" ht="15" customHeight="1" x14ac:dyDescent="0.25">
      <c r="C62" s="23">
        <f t="shared" si="0"/>
        <v>56</v>
      </c>
      <c r="D62" s="26"/>
      <c r="E62" s="26"/>
      <c r="F62" s="26"/>
      <c r="G62" s="26"/>
      <c r="H62" s="26"/>
      <c r="I62" s="26"/>
      <c r="J62" s="26"/>
      <c r="K62" s="26"/>
      <c r="L62" s="26"/>
      <c r="M62" s="59"/>
      <c r="N62" s="26"/>
      <c r="O62" s="26"/>
      <c r="P62" s="26"/>
    </row>
    <row r="63" spans="3:16" ht="15" customHeight="1" x14ac:dyDescent="0.25">
      <c r="C63" s="23">
        <f t="shared" si="0"/>
        <v>57</v>
      </c>
      <c r="D63" s="26"/>
      <c r="E63" s="26"/>
      <c r="F63" s="26"/>
      <c r="G63" s="26"/>
      <c r="H63" s="26"/>
      <c r="I63" s="26"/>
      <c r="J63" s="26"/>
      <c r="K63" s="26"/>
      <c r="L63" s="26"/>
      <c r="M63" s="59"/>
      <c r="N63" s="26"/>
      <c r="O63" s="26"/>
      <c r="P63" s="26"/>
    </row>
    <row r="64" spans="3:16" ht="15" customHeight="1" x14ac:dyDescent="0.25">
      <c r="C64" s="23">
        <f t="shared" si="0"/>
        <v>58</v>
      </c>
      <c r="D64" s="26"/>
      <c r="E64" s="26"/>
      <c r="F64" s="26"/>
      <c r="G64" s="26"/>
      <c r="H64" s="26"/>
      <c r="I64" s="26"/>
      <c r="J64" s="26"/>
      <c r="K64" s="26"/>
      <c r="L64" s="26"/>
      <c r="M64" s="59"/>
      <c r="N64" s="26"/>
      <c r="O64" s="26"/>
      <c r="P64" s="26"/>
    </row>
    <row r="65" spans="3:16" ht="15" customHeight="1" x14ac:dyDescent="0.25">
      <c r="C65" s="23">
        <f t="shared" si="0"/>
        <v>59</v>
      </c>
      <c r="D65" s="26"/>
      <c r="E65" s="26"/>
      <c r="F65" s="26"/>
      <c r="G65" s="26"/>
      <c r="H65" s="26"/>
      <c r="I65" s="26"/>
      <c r="J65" s="26"/>
      <c r="K65" s="26"/>
      <c r="L65" s="26"/>
      <c r="M65" s="59"/>
      <c r="N65" s="26"/>
      <c r="O65" s="26"/>
      <c r="P65" s="26"/>
    </row>
    <row r="66" spans="3:16" ht="15" customHeight="1" x14ac:dyDescent="0.25">
      <c r="C66" s="23">
        <f t="shared" si="0"/>
        <v>60</v>
      </c>
      <c r="D66" s="26"/>
      <c r="E66" s="26"/>
      <c r="F66" s="26"/>
      <c r="G66" s="26"/>
      <c r="H66" s="26"/>
      <c r="I66" s="26"/>
      <c r="J66" s="26"/>
      <c r="K66" s="26"/>
      <c r="L66" s="26"/>
      <c r="M66" s="59"/>
      <c r="N66" s="26"/>
      <c r="O66" s="26"/>
      <c r="P66" s="26"/>
    </row>
    <row r="67" spans="3:16" ht="15" customHeight="1" x14ac:dyDescent="0.25">
      <c r="C67" s="23">
        <f t="shared" si="0"/>
        <v>61</v>
      </c>
      <c r="D67" s="26"/>
      <c r="E67" s="26"/>
      <c r="F67" s="26"/>
      <c r="G67" s="26"/>
      <c r="H67" s="26"/>
      <c r="I67" s="26"/>
      <c r="J67" s="26"/>
      <c r="K67" s="26"/>
      <c r="L67" s="26"/>
      <c r="M67" s="59"/>
      <c r="N67" s="26"/>
      <c r="O67" s="26"/>
      <c r="P67" s="26"/>
    </row>
    <row r="68" spans="3:16" ht="15" customHeight="1" x14ac:dyDescent="0.25">
      <c r="C68" s="23">
        <f t="shared" si="0"/>
        <v>62</v>
      </c>
      <c r="D68" s="25"/>
      <c r="E68" s="25"/>
      <c r="F68" s="25"/>
      <c r="G68" s="25"/>
      <c r="H68" s="25"/>
      <c r="I68" s="25"/>
      <c r="J68" s="25"/>
      <c r="K68" s="25"/>
      <c r="L68" s="25"/>
      <c r="M68" s="59"/>
      <c r="N68" s="25"/>
      <c r="O68" s="25"/>
      <c r="P68" s="26"/>
    </row>
    <row r="69" spans="3:16" ht="15" customHeight="1" x14ac:dyDescent="0.25">
      <c r="C69" s="23">
        <f t="shared" si="0"/>
        <v>63</v>
      </c>
      <c r="D69" s="25"/>
      <c r="E69" s="25"/>
      <c r="F69" s="25"/>
      <c r="G69" s="25"/>
      <c r="H69" s="25"/>
      <c r="I69" s="25"/>
      <c r="J69" s="25"/>
      <c r="K69" s="25"/>
      <c r="L69" s="25"/>
      <c r="M69" s="59"/>
      <c r="N69" s="25"/>
      <c r="O69" s="25"/>
      <c r="P69" s="26"/>
    </row>
    <row r="70" spans="3:16" ht="15" customHeight="1" x14ac:dyDescent="0.25">
      <c r="C70" s="23">
        <f t="shared" si="0"/>
        <v>64</v>
      </c>
      <c r="D70" s="25"/>
      <c r="E70" s="25"/>
      <c r="F70" s="25"/>
      <c r="G70" s="25"/>
      <c r="H70" s="25"/>
      <c r="I70" s="25"/>
      <c r="J70" s="25"/>
      <c r="K70" s="25"/>
      <c r="L70" s="25"/>
      <c r="M70" s="59"/>
      <c r="N70" s="25"/>
      <c r="O70" s="25"/>
      <c r="P70" s="26"/>
    </row>
    <row r="71" spans="3:16" ht="15" customHeight="1" x14ac:dyDescent="0.25">
      <c r="C71" s="23">
        <f t="shared" si="0"/>
        <v>65</v>
      </c>
      <c r="D71" s="25"/>
      <c r="E71" s="25"/>
      <c r="F71" s="25"/>
      <c r="G71" s="25"/>
      <c r="H71" s="25"/>
      <c r="I71" s="25"/>
      <c r="J71" s="25"/>
      <c r="K71" s="25"/>
      <c r="L71" s="25"/>
      <c r="M71" s="59"/>
      <c r="N71" s="25"/>
      <c r="O71" s="25"/>
      <c r="P71" s="26"/>
    </row>
    <row r="72" spans="3:16" ht="15" customHeight="1" x14ac:dyDescent="0.25">
      <c r="C72" s="23">
        <f t="shared" ref="C72:C135" si="1">C71+1</f>
        <v>66</v>
      </c>
      <c r="D72" s="25"/>
      <c r="E72" s="25"/>
      <c r="F72" s="25"/>
      <c r="G72" s="25"/>
      <c r="H72" s="25"/>
      <c r="I72" s="25"/>
      <c r="J72" s="25"/>
      <c r="K72" s="25"/>
      <c r="L72" s="25"/>
      <c r="M72" s="59"/>
      <c r="N72" s="25"/>
      <c r="O72" s="25"/>
      <c r="P72" s="26"/>
    </row>
    <row r="73" spans="3:16" ht="15" customHeight="1" x14ac:dyDescent="0.25">
      <c r="C73" s="23">
        <f t="shared" si="1"/>
        <v>67</v>
      </c>
      <c r="D73" s="25"/>
      <c r="E73" s="25"/>
      <c r="F73" s="25"/>
      <c r="G73" s="25"/>
      <c r="H73" s="25"/>
      <c r="I73" s="25"/>
      <c r="J73" s="25"/>
      <c r="K73" s="25"/>
      <c r="L73" s="25"/>
      <c r="M73" s="59"/>
      <c r="N73" s="25"/>
      <c r="O73" s="25"/>
      <c r="P73" s="26"/>
    </row>
    <row r="74" spans="3:16" ht="15" customHeight="1" x14ac:dyDescent="0.25">
      <c r="C74" s="23">
        <f t="shared" si="1"/>
        <v>68</v>
      </c>
      <c r="D74" s="25"/>
      <c r="E74" s="25"/>
      <c r="F74" s="25"/>
      <c r="G74" s="25"/>
      <c r="H74" s="25"/>
      <c r="I74" s="25"/>
      <c r="J74" s="25"/>
      <c r="K74" s="25"/>
      <c r="L74" s="25"/>
      <c r="M74" s="59"/>
      <c r="N74" s="25"/>
      <c r="O74" s="25"/>
      <c r="P74" s="26"/>
    </row>
    <row r="75" spans="3:16" ht="15" customHeight="1" x14ac:dyDescent="0.25">
      <c r="C75" s="23">
        <f t="shared" si="1"/>
        <v>69</v>
      </c>
      <c r="D75" s="25"/>
      <c r="E75" s="25"/>
      <c r="F75" s="25"/>
      <c r="G75" s="25"/>
      <c r="H75" s="25"/>
      <c r="I75" s="25"/>
      <c r="J75" s="25"/>
      <c r="K75" s="25"/>
      <c r="L75" s="25"/>
      <c r="M75" s="59"/>
      <c r="N75" s="25"/>
      <c r="O75" s="25"/>
      <c r="P75" s="26"/>
    </row>
    <row r="76" spans="3:16" ht="15" customHeight="1" x14ac:dyDescent="0.25">
      <c r="C76" s="23">
        <f t="shared" si="1"/>
        <v>70</v>
      </c>
      <c r="D76" s="25"/>
      <c r="E76" s="25"/>
      <c r="F76" s="25"/>
      <c r="G76" s="25"/>
      <c r="H76" s="25"/>
      <c r="I76" s="25"/>
      <c r="J76" s="25"/>
      <c r="K76" s="25"/>
      <c r="L76" s="25"/>
      <c r="M76" s="59"/>
      <c r="N76" s="25"/>
      <c r="O76" s="25"/>
      <c r="P76" s="26"/>
    </row>
    <row r="77" spans="3:16" ht="15" customHeight="1" x14ac:dyDescent="0.25">
      <c r="C77" s="23">
        <f t="shared" si="1"/>
        <v>71</v>
      </c>
      <c r="D77" s="25"/>
      <c r="E77" s="25"/>
      <c r="F77" s="25"/>
      <c r="G77" s="25"/>
      <c r="H77" s="25"/>
      <c r="I77" s="25"/>
      <c r="J77" s="25"/>
      <c r="K77" s="25"/>
      <c r="L77" s="25"/>
      <c r="M77" s="59"/>
      <c r="N77" s="25"/>
      <c r="O77" s="25"/>
      <c r="P77" s="26"/>
    </row>
    <row r="78" spans="3:16" ht="15" customHeight="1" x14ac:dyDescent="0.25">
      <c r="C78" s="23">
        <f t="shared" si="1"/>
        <v>72</v>
      </c>
      <c r="D78" s="25"/>
      <c r="E78" s="25"/>
      <c r="F78" s="25"/>
      <c r="G78" s="25"/>
      <c r="H78" s="25"/>
      <c r="I78" s="25"/>
      <c r="J78" s="25"/>
      <c r="K78" s="25"/>
      <c r="L78" s="25"/>
      <c r="M78" s="59"/>
      <c r="N78" s="25"/>
      <c r="O78" s="25"/>
      <c r="P78" s="26"/>
    </row>
    <row r="79" spans="3:16" ht="15" customHeight="1" x14ac:dyDescent="0.25">
      <c r="C79" s="23">
        <f t="shared" si="1"/>
        <v>73</v>
      </c>
      <c r="D79" s="25"/>
      <c r="E79" s="25"/>
      <c r="F79" s="25"/>
      <c r="G79" s="25"/>
      <c r="H79" s="25"/>
      <c r="I79" s="25"/>
      <c r="J79" s="25"/>
      <c r="K79" s="25"/>
      <c r="L79" s="25"/>
      <c r="M79" s="59"/>
      <c r="N79" s="25"/>
      <c r="O79" s="25"/>
      <c r="P79" s="26"/>
    </row>
    <row r="80" spans="3:16" ht="15" customHeight="1" x14ac:dyDescent="0.25">
      <c r="C80" s="23">
        <f t="shared" si="1"/>
        <v>74</v>
      </c>
      <c r="D80" s="25"/>
      <c r="E80" s="25"/>
      <c r="F80" s="25"/>
      <c r="G80" s="25"/>
      <c r="H80" s="25"/>
      <c r="I80" s="25"/>
      <c r="J80" s="25"/>
      <c r="K80" s="25"/>
      <c r="L80" s="25"/>
      <c r="M80" s="59"/>
      <c r="N80" s="25"/>
      <c r="O80" s="25"/>
      <c r="P80" s="26"/>
    </row>
    <row r="81" spans="3:16" ht="15" customHeight="1" x14ac:dyDescent="0.25">
      <c r="C81" s="23">
        <f t="shared" si="1"/>
        <v>75</v>
      </c>
      <c r="D81" s="25"/>
      <c r="E81" s="25"/>
      <c r="F81" s="25"/>
      <c r="G81" s="25"/>
      <c r="H81" s="25"/>
      <c r="I81" s="25"/>
      <c r="J81" s="25"/>
      <c r="K81" s="25"/>
      <c r="L81" s="25"/>
      <c r="M81" s="59"/>
      <c r="N81" s="25"/>
      <c r="O81" s="25"/>
      <c r="P81" s="26"/>
    </row>
    <row r="82" spans="3:16" ht="15" customHeight="1" x14ac:dyDescent="0.25">
      <c r="C82" s="23">
        <f t="shared" si="1"/>
        <v>76</v>
      </c>
      <c r="D82" s="25"/>
      <c r="E82" s="25"/>
      <c r="F82" s="25"/>
      <c r="G82" s="25"/>
      <c r="H82" s="25"/>
      <c r="I82" s="25"/>
      <c r="J82" s="25"/>
      <c r="K82" s="25"/>
      <c r="L82" s="25"/>
      <c r="M82" s="59"/>
      <c r="N82" s="25"/>
      <c r="O82" s="25"/>
      <c r="P82" s="26"/>
    </row>
    <row r="83" spans="3:16" ht="15" customHeight="1" x14ac:dyDescent="0.25">
      <c r="C83" s="23">
        <f t="shared" si="1"/>
        <v>77</v>
      </c>
      <c r="D83" s="25"/>
      <c r="E83" s="25"/>
      <c r="F83" s="25"/>
      <c r="G83" s="25"/>
      <c r="H83" s="25"/>
      <c r="I83" s="25"/>
      <c r="J83" s="25"/>
      <c r="K83" s="25"/>
      <c r="L83" s="25"/>
      <c r="M83" s="59"/>
      <c r="N83" s="25"/>
      <c r="O83" s="25"/>
      <c r="P83" s="26"/>
    </row>
    <row r="84" spans="3:16" ht="15" customHeight="1" x14ac:dyDescent="0.25">
      <c r="C84" s="23">
        <f t="shared" si="1"/>
        <v>78</v>
      </c>
      <c r="D84" s="25"/>
      <c r="E84" s="25"/>
      <c r="F84" s="25"/>
      <c r="G84" s="25"/>
      <c r="H84" s="25"/>
      <c r="I84" s="25"/>
      <c r="J84" s="25"/>
      <c r="K84" s="25"/>
      <c r="L84" s="25"/>
      <c r="M84" s="59"/>
      <c r="N84" s="25"/>
      <c r="O84" s="25"/>
      <c r="P84" s="26"/>
    </row>
    <row r="85" spans="3:16" ht="15" customHeight="1" x14ac:dyDescent="0.25">
      <c r="C85" s="23">
        <f t="shared" si="1"/>
        <v>79</v>
      </c>
      <c r="D85" s="25"/>
      <c r="E85" s="25"/>
      <c r="F85" s="25"/>
      <c r="G85" s="25"/>
      <c r="H85" s="25"/>
      <c r="I85" s="25"/>
      <c r="J85" s="25"/>
      <c r="K85" s="25"/>
      <c r="L85" s="25"/>
      <c r="M85" s="59"/>
      <c r="N85" s="25"/>
      <c r="O85" s="25"/>
      <c r="P85" s="26"/>
    </row>
    <row r="86" spans="3:16" ht="15" customHeight="1" x14ac:dyDescent="0.25">
      <c r="C86" s="23">
        <f t="shared" si="1"/>
        <v>80</v>
      </c>
      <c r="D86" s="25"/>
      <c r="E86" s="25"/>
      <c r="F86" s="25"/>
      <c r="G86" s="25"/>
      <c r="H86" s="25"/>
      <c r="I86" s="25"/>
      <c r="J86" s="25"/>
      <c r="K86" s="25"/>
      <c r="L86" s="25"/>
      <c r="M86" s="59"/>
      <c r="N86" s="25"/>
      <c r="O86" s="25"/>
      <c r="P86" s="26"/>
    </row>
    <row r="87" spans="3:16" ht="15" customHeight="1" x14ac:dyDescent="0.25">
      <c r="C87" s="23">
        <f t="shared" si="1"/>
        <v>81</v>
      </c>
      <c r="D87" s="25"/>
      <c r="E87" s="25"/>
      <c r="F87" s="25"/>
      <c r="G87" s="25"/>
      <c r="H87" s="25"/>
      <c r="I87" s="25"/>
      <c r="J87" s="25"/>
      <c r="K87" s="25"/>
      <c r="L87" s="25"/>
      <c r="M87" s="59"/>
      <c r="N87" s="25"/>
      <c r="O87" s="25"/>
      <c r="P87" s="26"/>
    </row>
    <row r="88" spans="3:16" ht="15" customHeight="1" x14ac:dyDescent="0.25">
      <c r="C88" s="23">
        <f t="shared" si="1"/>
        <v>82</v>
      </c>
      <c r="D88" s="25"/>
      <c r="E88" s="25"/>
      <c r="F88" s="25"/>
      <c r="G88" s="25"/>
      <c r="H88" s="25"/>
      <c r="I88" s="25"/>
      <c r="J88" s="25"/>
      <c r="K88" s="25"/>
      <c r="L88" s="25"/>
      <c r="M88" s="59"/>
      <c r="N88" s="25"/>
      <c r="O88" s="25"/>
      <c r="P88" s="26"/>
    </row>
    <row r="89" spans="3:16" ht="15" customHeight="1" x14ac:dyDescent="0.25">
      <c r="C89" s="23">
        <f t="shared" si="1"/>
        <v>83</v>
      </c>
      <c r="D89" s="25"/>
      <c r="E89" s="25"/>
      <c r="F89" s="25"/>
      <c r="G89" s="25"/>
      <c r="H89" s="25"/>
      <c r="I89" s="25"/>
      <c r="J89" s="25"/>
      <c r="K89" s="25"/>
      <c r="L89" s="25"/>
      <c r="M89" s="59"/>
      <c r="N89" s="25"/>
      <c r="O89" s="25"/>
      <c r="P89" s="26"/>
    </row>
    <row r="90" spans="3:16" ht="15" customHeight="1" x14ac:dyDescent="0.25">
      <c r="C90" s="23">
        <f t="shared" si="1"/>
        <v>84</v>
      </c>
      <c r="D90" s="25"/>
      <c r="E90" s="25"/>
      <c r="F90" s="25"/>
      <c r="G90" s="25"/>
      <c r="H90" s="25"/>
      <c r="I90" s="25"/>
      <c r="J90" s="25"/>
      <c r="K90" s="25"/>
      <c r="L90" s="25"/>
      <c r="M90" s="59"/>
      <c r="N90" s="25"/>
      <c r="O90" s="25"/>
      <c r="P90" s="26"/>
    </row>
    <row r="91" spans="3:16" ht="15" customHeight="1" x14ac:dyDescent="0.25">
      <c r="C91" s="23">
        <f t="shared" si="1"/>
        <v>85</v>
      </c>
      <c r="D91" s="25"/>
      <c r="E91" s="25"/>
      <c r="F91" s="25"/>
      <c r="G91" s="25"/>
      <c r="H91" s="25"/>
      <c r="I91" s="25"/>
      <c r="J91" s="25"/>
      <c r="K91" s="25"/>
      <c r="L91" s="25"/>
      <c r="M91" s="59"/>
      <c r="N91" s="25"/>
      <c r="O91" s="25"/>
      <c r="P91" s="26"/>
    </row>
    <row r="92" spans="3:16" ht="15" customHeight="1" x14ac:dyDescent="0.25">
      <c r="C92" s="23">
        <f t="shared" si="1"/>
        <v>86</v>
      </c>
      <c r="D92" s="25"/>
      <c r="E92" s="25"/>
      <c r="F92" s="25"/>
      <c r="G92" s="25"/>
      <c r="H92" s="25"/>
      <c r="I92" s="25"/>
      <c r="J92" s="25"/>
      <c r="K92" s="25"/>
      <c r="L92" s="25"/>
      <c r="M92" s="59"/>
      <c r="N92" s="25"/>
      <c r="O92" s="25"/>
      <c r="P92" s="26"/>
    </row>
    <row r="93" spans="3:16" ht="15" customHeight="1" x14ac:dyDescent="0.25">
      <c r="C93" s="23">
        <f t="shared" si="1"/>
        <v>87</v>
      </c>
      <c r="D93" s="25"/>
      <c r="E93" s="25"/>
      <c r="F93" s="25"/>
      <c r="G93" s="25"/>
      <c r="H93" s="25"/>
      <c r="I93" s="25"/>
      <c r="J93" s="25"/>
      <c r="K93" s="25"/>
      <c r="L93" s="25"/>
      <c r="M93" s="59"/>
      <c r="N93" s="25"/>
      <c r="O93" s="25"/>
      <c r="P93" s="26"/>
    </row>
    <row r="94" spans="3:16" ht="15" customHeight="1" x14ac:dyDescent="0.25">
      <c r="C94" s="23">
        <f t="shared" si="1"/>
        <v>88</v>
      </c>
      <c r="D94" s="25"/>
      <c r="E94" s="25"/>
      <c r="F94" s="25"/>
      <c r="G94" s="25"/>
      <c r="H94" s="25"/>
      <c r="I94" s="25"/>
      <c r="J94" s="25"/>
      <c r="K94" s="25"/>
      <c r="L94" s="25"/>
      <c r="M94" s="59"/>
      <c r="N94" s="25"/>
      <c r="O94" s="25"/>
      <c r="P94" s="26"/>
    </row>
    <row r="95" spans="3:16" ht="15" customHeight="1" x14ac:dyDescent="0.25">
      <c r="C95" s="23">
        <f t="shared" si="1"/>
        <v>89</v>
      </c>
      <c r="D95" s="25"/>
      <c r="E95" s="25"/>
      <c r="F95" s="25"/>
      <c r="G95" s="25"/>
      <c r="H95" s="25"/>
      <c r="I95" s="25"/>
      <c r="J95" s="25"/>
      <c r="K95" s="25"/>
      <c r="L95" s="25"/>
      <c r="M95" s="59"/>
      <c r="N95" s="25"/>
      <c r="O95" s="25"/>
      <c r="P95" s="26"/>
    </row>
    <row r="96" spans="3:16" ht="15" customHeight="1" x14ac:dyDescent="0.25">
      <c r="C96" s="23">
        <f t="shared" si="1"/>
        <v>90</v>
      </c>
      <c r="D96" s="25"/>
      <c r="E96" s="25"/>
      <c r="F96" s="25"/>
      <c r="G96" s="25"/>
      <c r="H96" s="25"/>
      <c r="I96" s="25"/>
      <c r="J96" s="25"/>
      <c r="K96" s="25"/>
      <c r="L96" s="25"/>
      <c r="M96" s="59"/>
      <c r="N96" s="25"/>
      <c r="O96" s="25"/>
      <c r="P96" s="26"/>
    </row>
    <row r="97" spans="3:16" ht="15" customHeight="1" x14ac:dyDescent="0.25">
      <c r="C97" s="23">
        <f t="shared" si="1"/>
        <v>91</v>
      </c>
      <c r="D97" s="25"/>
      <c r="E97" s="25"/>
      <c r="F97" s="25"/>
      <c r="G97" s="25"/>
      <c r="H97" s="25"/>
      <c r="I97" s="25"/>
      <c r="J97" s="25"/>
      <c r="K97" s="25"/>
      <c r="L97" s="25"/>
      <c r="M97" s="59"/>
      <c r="N97" s="25"/>
      <c r="O97" s="25"/>
      <c r="P97" s="26"/>
    </row>
    <row r="98" spans="3:16" ht="15" customHeight="1" x14ac:dyDescent="0.25">
      <c r="C98" s="23">
        <f t="shared" si="1"/>
        <v>92</v>
      </c>
      <c r="D98" s="25"/>
      <c r="E98" s="25"/>
      <c r="F98" s="25"/>
      <c r="G98" s="25"/>
      <c r="H98" s="25"/>
      <c r="I98" s="25"/>
      <c r="J98" s="25"/>
      <c r="K98" s="25"/>
      <c r="L98" s="25"/>
      <c r="M98" s="59"/>
      <c r="N98" s="25"/>
      <c r="O98" s="25"/>
      <c r="P98" s="26"/>
    </row>
    <row r="99" spans="3:16" ht="15" customHeight="1" x14ac:dyDescent="0.25">
      <c r="C99" s="23">
        <f t="shared" si="1"/>
        <v>93</v>
      </c>
      <c r="D99" s="25"/>
      <c r="E99" s="25"/>
      <c r="F99" s="25"/>
      <c r="G99" s="25"/>
      <c r="H99" s="25"/>
      <c r="I99" s="25"/>
      <c r="J99" s="25"/>
      <c r="K99" s="25"/>
      <c r="L99" s="25"/>
      <c r="M99" s="59"/>
      <c r="N99" s="25"/>
      <c r="O99" s="25"/>
      <c r="P99" s="26"/>
    </row>
    <row r="100" spans="3:16" ht="15" customHeight="1" x14ac:dyDescent="0.25">
      <c r="C100" s="23">
        <f t="shared" si="1"/>
        <v>94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59"/>
      <c r="N100" s="25"/>
      <c r="O100" s="25"/>
      <c r="P100" s="26"/>
    </row>
    <row r="101" spans="3:16" ht="15" customHeight="1" x14ac:dyDescent="0.25">
      <c r="C101" s="23">
        <f t="shared" si="1"/>
        <v>95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59"/>
      <c r="N101" s="25"/>
      <c r="O101" s="25"/>
      <c r="P101" s="26"/>
    </row>
    <row r="102" spans="3:16" ht="15" customHeight="1" x14ac:dyDescent="0.25">
      <c r="C102" s="23">
        <f t="shared" si="1"/>
        <v>96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59"/>
      <c r="N102" s="25"/>
      <c r="O102" s="25"/>
      <c r="P102" s="26"/>
    </row>
    <row r="103" spans="3:16" ht="15" customHeight="1" x14ac:dyDescent="0.25">
      <c r="C103" s="23">
        <f t="shared" si="1"/>
        <v>97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59"/>
      <c r="N103" s="25"/>
      <c r="O103" s="25"/>
      <c r="P103" s="26"/>
    </row>
    <row r="104" spans="3:16" ht="15" customHeight="1" x14ac:dyDescent="0.25">
      <c r="C104" s="23">
        <f t="shared" si="1"/>
        <v>98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59"/>
      <c r="N104" s="25"/>
      <c r="O104" s="25"/>
      <c r="P104" s="26"/>
    </row>
    <row r="105" spans="3:16" ht="15" customHeight="1" x14ac:dyDescent="0.25">
      <c r="C105" s="23">
        <f t="shared" si="1"/>
        <v>99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59"/>
      <c r="N105" s="25"/>
      <c r="O105" s="25"/>
      <c r="P105" s="26"/>
    </row>
    <row r="106" spans="3:16" ht="15" customHeight="1" x14ac:dyDescent="0.25">
      <c r="C106" s="23">
        <f t="shared" si="1"/>
        <v>100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59"/>
      <c r="N106" s="25"/>
      <c r="O106" s="25"/>
      <c r="P106" s="26"/>
    </row>
    <row r="107" spans="3:16" ht="15" customHeight="1" x14ac:dyDescent="0.25">
      <c r="C107" s="23">
        <f t="shared" si="1"/>
        <v>101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59"/>
      <c r="N107" s="25"/>
      <c r="O107" s="25"/>
      <c r="P107" s="26"/>
    </row>
    <row r="108" spans="3:16" ht="15" customHeight="1" x14ac:dyDescent="0.25">
      <c r="C108" s="23">
        <f t="shared" si="1"/>
        <v>102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59"/>
      <c r="N108" s="25"/>
      <c r="O108" s="25"/>
      <c r="P108" s="26"/>
    </row>
    <row r="109" spans="3:16" ht="15" customHeight="1" x14ac:dyDescent="0.25">
      <c r="C109" s="23">
        <f t="shared" si="1"/>
        <v>103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59"/>
      <c r="N109" s="25"/>
      <c r="O109" s="25"/>
      <c r="P109" s="26"/>
    </row>
    <row r="110" spans="3:16" ht="15" customHeight="1" x14ac:dyDescent="0.25">
      <c r="C110" s="23">
        <f t="shared" si="1"/>
        <v>104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59"/>
      <c r="N110" s="25"/>
      <c r="O110" s="25"/>
      <c r="P110" s="26"/>
    </row>
    <row r="111" spans="3:16" ht="15" customHeight="1" x14ac:dyDescent="0.25">
      <c r="C111" s="23">
        <f t="shared" si="1"/>
        <v>105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59"/>
      <c r="N111" s="25"/>
      <c r="O111" s="25"/>
      <c r="P111" s="26"/>
    </row>
    <row r="112" spans="3:16" ht="15" customHeight="1" x14ac:dyDescent="0.25">
      <c r="C112" s="23">
        <f t="shared" si="1"/>
        <v>106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59"/>
      <c r="N112" s="25"/>
      <c r="O112" s="25"/>
      <c r="P112" s="26"/>
    </row>
    <row r="113" spans="3:16" ht="15" customHeight="1" x14ac:dyDescent="0.25">
      <c r="C113" s="23">
        <f t="shared" si="1"/>
        <v>107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59"/>
      <c r="N113" s="25"/>
      <c r="O113" s="25"/>
      <c r="P113" s="26"/>
    </row>
    <row r="114" spans="3:16" ht="15" customHeight="1" x14ac:dyDescent="0.25">
      <c r="C114" s="23">
        <f t="shared" si="1"/>
        <v>108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</row>
    <row r="115" spans="3:16" ht="15" customHeight="1" x14ac:dyDescent="0.25">
      <c r="C115" s="23">
        <f t="shared" si="1"/>
        <v>109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3:16" ht="15" customHeight="1" x14ac:dyDescent="0.25">
      <c r="C116" s="23">
        <f t="shared" si="1"/>
        <v>110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3:16" ht="15" customHeight="1" x14ac:dyDescent="0.25">
      <c r="C117" s="23">
        <f t="shared" si="1"/>
        <v>111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3:16" ht="15" customHeight="1" x14ac:dyDescent="0.25">
      <c r="C118" s="23">
        <f t="shared" si="1"/>
        <v>112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3:16" ht="15" customHeight="1" x14ac:dyDescent="0.25">
      <c r="C119" s="23">
        <f t="shared" si="1"/>
        <v>113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3:16" ht="15" customHeight="1" x14ac:dyDescent="0.25">
      <c r="C120" s="23">
        <f t="shared" si="1"/>
        <v>114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3:16" ht="15" customHeight="1" x14ac:dyDescent="0.25">
      <c r="C121" s="23">
        <f t="shared" si="1"/>
        <v>115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3:16" ht="15" customHeight="1" x14ac:dyDescent="0.25">
      <c r="C122" s="23">
        <f t="shared" si="1"/>
        <v>116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3:16" ht="15" customHeight="1" x14ac:dyDescent="0.25">
      <c r="C123" s="23">
        <f t="shared" si="1"/>
        <v>117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3:16" ht="15" customHeight="1" x14ac:dyDescent="0.25">
      <c r="C124" s="23">
        <f t="shared" si="1"/>
        <v>118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3:16" ht="15" customHeight="1" x14ac:dyDescent="0.25">
      <c r="C125" s="23">
        <f t="shared" si="1"/>
        <v>119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3:16" ht="15" customHeight="1" x14ac:dyDescent="0.25">
      <c r="C126" s="23">
        <f t="shared" si="1"/>
        <v>120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3:16" ht="15" customHeight="1" x14ac:dyDescent="0.25">
      <c r="C127" s="23">
        <f t="shared" si="1"/>
        <v>121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3:16" ht="15" customHeight="1" x14ac:dyDescent="0.25">
      <c r="C128" s="23">
        <f t="shared" si="1"/>
        <v>122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3:16" ht="15" customHeight="1" x14ac:dyDescent="0.25">
      <c r="C129" s="23">
        <f t="shared" si="1"/>
        <v>123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3:16" ht="15" customHeight="1" x14ac:dyDescent="0.25">
      <c r="C130" s="23">
        <f t="shared" si="1"/>
        <v>124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3:16" ht="15" customHeight="1" x14ac:dyDescent="0.25">
      <c r="C131" s="23">
        <f t="shared" si="1"/>
        <v>125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3:16" ht="15" customHeight="1" x14ac:dyDescent="0.25">
      <c r="C132" s="23">
        <f t="shared" si="1"/>
        <v>126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3:16" ht="15" customHeight="1" x14ac:dyDescent="0.25">
      <c r="C133" s="23">
        <f t="shared" si="1"/>
        <v>127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3:16" ht="15" customHeight="1" x14ac:dyDescent="0.25">
      <c r="C134" s="23">
        <f t="shared" si="1"/>
        <v>128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3:16" ht="15" customHeight="1" x14ac:dyDescent="0.25">
      <c r="C135" s="23">
        <f t="shared" si="1"/>
        <v>129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3:16" ht="15" customHeight="1" x14ac:dyDescent="0.25">
      <c r="C136" s="23">
        <f t="shared" ref="C136:C199" si="2">C135+1</f>
        <v>130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3:16" ht="15" customHeight="1" x14ac:dyDescent="0.25">
      <c r="C137" s="23">
        <f t="shared" si="2"/>
        <v>131</v>
      </c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3:16" ht="15" customHeight="1" x14ac:dyDescent="0.25">
      <c r="C138" s="23">
        <f t="shared" si="2"/>
        <v>132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3:16" ht="15" customHeight="1" x14ac:dyDescent="0.25">
      <c r="C139" s="23">
        <f t="shared" si="2"/>
        <v>133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3:16" ht="15" customHeight="1" x14ac:dyDescent="0.25">
      <c r="C140" s="23">
        <f t="shared" si="2"/>
        <v>134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3:16" ht="15" customHeight="1" x14ac:dyDescent="0.25">
      <c r="C141" s="23">
        <f t="shared" si="2"/>
        <v>135</v>
      </c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3:16" ht="15" customHeight="1" x14ac:dyDescent="0.25">
      <c r="C142" s="23">
        <f t="shared" si="2"/>
        <v>136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3:16" ht="15" customHeight="1" x14ac:dyDescent="0.25">
      <c r="C143" s="23">
        <f t="shared" si="2"/>
        <v>137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3:16" ht="15" customHeight="1" x14ac:dyDescent="0.25">
      <c r="C144" s="23">
        <f t="shared" si="2"/>
        <v>138</v>
      </c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3:16" ht="15" customHeight="1" x14ac:dyDescent="0.25">
      <c r="C145" s="23">
        <f t="shared" si="2"/>
        <v>139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3:16" ht="15" customHeight="1" x14ac:dyDescent="0.25">
      <c r="C146" s="23">
        <f t="shared" si="2"/>
        <v>140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3:16" ht="15" customHeight="1" x14ac:dyDescent="0.25">
      <c r="C147" s="23">
        <f t="shared" si="2"/>
        <v>141</v>
      </c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3:16" ht="15" customHeight="1" x14ac:dyDescent="0.25">
      <c r="C148" s="23">
        <f t="shared" si="2"/>
        <v>142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3:16" ht="15" customHeight="1" x14ac:dyDescent="0.25">
      <c r="C149" s="23">
        <f t="shared" si="2"/>
        <v>143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3:16" ht="15" customHeight="1" x14ac:dyDescent="0.25">
      <c r="C150" s="23">
        <f t="shared" si="2"/>
        <v>144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3:16" ht="15" customHeight="1" x14ac:dyDescent="0.25">
      <c r="C151" s="23">
        <f t="shared" si="2"/>
        <v>145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3:16" ht="15" customHeight="1" x14ac:dyDescent="0.25">
      <c r="C152" s="23">
        <f t="shared" si="2"/>
        <v>146</v>
      </c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6"/>
    </row>
    <row r="153" spans="3:16" ht="15" customHeight="1" x14ac:dyDescent="0.25">
      <c r="C153" s="23">
        <f t="shared" si="2"/>
        <v>147</v>
      </c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6"/>
    </row>
    <row r="154" spans="3:16" ht="15" customHeight="1" x14ac:dyDescent="0.25">
      <c r="C154" s="23">
        <f t="shared" si="2"/>
        <v>148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6"/>
    </row>
    <row r="155" spans="3:16" ht="15" customHeight="1" x14ac:dyDescent="0.25">
      <c r="C155" s="23">
        <f t="shared" si="2"/>
        <v>149</v>
      </c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3:16" ht="15" customHeight="1" x14ac:dyDescent="0.25">
      <c r="C156" s="23">
        <f t="shared" si="2"/>
        <v>150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3:16" ht="15" customHeight="1" x14ac:dyDescent="0.25">
      <c r="C157" s="23">
        <f t="shared" si="2"/>
        <v>151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3:16" ht="15" customHeight="1" x14ac:dyDescent="0.25">
      <c r="C158" s="23">
        <f t="shared" si="2"/>
        <v>152</v>
      </c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3:16" ht="15" customHeight="1" x14ac:dyDescent="0.25">
      <c r="C159" s="23">
        <f t="shared" si="2"/>
        <v>153</v>
      </c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3:16" ht="15" customHeight="1" x14ac:dyDescent="0.25">
      <c r="C160" s="23">
        <f t="shared" si="2"/>
        <v>154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3:16" ht="15" customHeight="1" x14ac:dyDescent="0.25">
      <c r="C161" s="23">
        <f t="shared" si="2"/>
        <v>155</v>
      </c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3:16" ht="15" customHeight="1" x14ac:dyDescent="0.25">
      <c r="C162" s="23">
        <f t="shared" si="2"/>
        <v>156</v>
      </c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6"/>
    </row>
    <row r="163" spans="3:16" ht="15" customHeight="1" x14ac:dyDescent="0.25">
      <c r="C163" s="23">
        <f t="shared" si="2"/>
        <v>157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3:16" ht="15" customHeight="1" x14ac:dyDescent="0.25">
      <c r="C164" s="23">
        <f t="shared" si="2"/>
        <v>158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3:16" ht="15" customHeight="1" x14ac:dyDescent="0.25">
      <c r="C165" s="23">
        <f t="shared" si="2"/>
        <v>159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6"/>
    </row>
    <row r="166" spans="3:16" ht="15" customHeight="1" x14ac:dyDescent="0.25">
      <c r="C166" s="23">
        <f t="shared" si="2"/>
        <v>160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3:16" ht="15" customHeight="1" x14ac:dyDescent="0.25">
      <c r="C167" s="23">
        <f t="shared" si="2"/>
        <v>161</v>
      </c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3:16" ht="15" customHeight="1" x14ac:dyDescent="0.25">
      <c r="C168" s="23">
        <f t="shared" si="2"/>
        <v>162</v>
      </c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6"/>
    </row>
    <row r="169" spans="3:16" ht="15" customHeight="1" x14ac:dyDescent="0.25">
      <c r="C169" s="23">
        <f t="shared" si="2"/>
        <v>163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3:16" ht="15" customHeight="1" x14ac:dyDescent="0.25">
      <c r="C170" s="23">
        <f t="shared" si="2"/>
        <v>164</v>
      </c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6"/>
    </row>
    <row r="171" spans="3:16" ht="15" customHeight="1" x14ac:dyDescent="0.25">
      <c r="C171" s="23">
        <f t="shared" si="2"/>
        <v>165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6"/>
    </row>
    <row r="172" spans="3:16" ht="15" customHeight="1" x14ac:dyDescent="0.25">
      <c r="C172" s="23">
        <f t="shared" si="2"/>
        <v>166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6"/>
    </row>
    <row r="173" spans="3:16" ht="15" customHeight="1" x14ac:dyDescent="0.25">
      <c r="C173" s="23">
        <f t="shared" si="2"/>
        <v>167</v>
      </c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3:16" ht="15" customHeight="1" x14ac:dyDescent="0.25">
      <c r="C174" s="23">
        <f t="shared" si="2"/>
        <v>168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3:16" ht="15" customHeight="1" x14ac:dyDescent="0.25">
      <c r="C175" s="23">
        <f t="shared" si="2"/>
        <v>169</v>
      </c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3:16" ht="15" customHeight="1" x14ac:dyDescent="0.25">
      <c r="C176" s="23">
        <f t="shared" si="2"/>
        <v>170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3:16" ht="15" customHeight="1" x14ac:dyDescent="0.25">
      <c r="C177" s="23">
        <f t="shared" si="2"/>
        <v>171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3:16" ht="15" customHeight="1" x14ac:dyDescent="0.25">
      <c r="C178" s="23">
        <f t="shared" si="2"/>
        <v>172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3:16" ht="15" customHeight="1" x14ac:dyDescent="0.25">
      <c r="C179" s="23">
        <f t="shared" si="2"/>
        <v>173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3:16" ht="15" customHeight="1" x14ac:dyDescent="0.25">
      <c r="C180" s="23">
        <f t="shared" si="2"/>
        <v>174</v>
      </c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3:16" ht="15" customHeight="1" x14ac:dyDescent="0.25">
      <c r="C181" s="23">
        <f t="shared" si="2"/>
        <v>175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3:16" ht="15" customHeight="1" x14ac:dyDescent="0.25">
      <c r="C182" s="23">
        <f t="shared" si="2"/>
        <v>176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3:16" ht="15" customHeight="1" x14ac:dyDescent="0.25">
      <c r="C183" s="23">
        <f t="shared" si="2"/>
        <v>177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3:16" ht="15" customHeight="1" x14ac:dyDescent="0.25">
      <c r="C184" s="23">
        <f t="shared" si="2"/>
        <v>178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3:16" ht="15" customHeight="1" x14ac:dyDescent="0.25">
      <c r="C185" s="23">
        <f t="shared" si="2"/>
        <v>179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3:16" ht="15" customHeight="1" x14ac:dyDescent="0.25">
      <c r="C186" s="23">
        <f t="shared" si="2"/>
        <v>180</v>
      </c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3:16" ht="15" customHeight="1" x14ac:dyDescent="0.25">
      <c r="C187" s="23">
        <f t="shared" si="2"/>
        <v>181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3:16" ht="15" customHeight="1" x14ac:dyDescent="0.25">
      <c r="C188" s="23">
        <f t="shared" si="2"/>
        <v>182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3:16" ht="15" customHeight="1" x14ac:dyDescent="0.25">
      <c r="C189" s="23">
        <f t="shared" si="2"/>
        <v>183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3:16" ht="15" customHeight="1" x14ac:dyDescent="0.25">
      <c r="C190" s="23">
        <f t="shared" si="2"/>
        <v>184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3:16" ht="15" customHeight="1" x14ac:dyDescent="0.25">
      <c r="C191" s="23">
        <f t="shared" si="2"/>
        <v>185</v>
      </c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3:16" ht="15" customHeight="1" x14ac:dyDescent="0.25">
      <c r="C192" s="23">
        <f t="shared" si="2"/>
        <v>186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3:16" ht="15" customHeight="1" x14ac:dyDescent="0.25">
      <c r="C193" s="23">
        <f t="shared" si="2"/>
        <v>187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3:16" ht="15" customHeight="1" x14ac:dyDescent="0.25">
      <c r="C194" s="23">
        <f t="shared" si="2"/>
        <v>188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3:16" ht="15" customHeight="1" x14ac:dyDescent="0.25">
      <c r="C195" s="23">
        <f t="shared" si="2"/>
        <v>189</v>
      </c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3:16" ht="15" customHeight="1" x14ac:dyDescent="0.25">
      <c r="C196" s="23">
        <f t="shared" si="2"/>
        <v>190</v>
      </c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3:16" ht="15" customHeight="1" x14ac:dyDescent="0.25">
      <c r="C197" s="23">
        <f t="shared" si="2"/>
        <v>191</v>
      </c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3:16" ht="15" customHeight="1" x14ac:dyDescent="0.25">
      <c r="C198" s="23">
        <f t="shared" si="2"/>
        <v>192</v>
      </c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3:16" ht="15" customHeight="1" x14ac:dyDescent="0.25">
      <c r="C199" s="23">
        <f t="shared" si="2"/>
        <v>193</v>
      </c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3:16" ht="15" customHeight="1" x14ac:dyDescent="0.25">
      <c r="C200" s="23">
        <f t="shared" ref="C200:C224" si="3">C199+1</f>
        <v>194</v>
      </c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3:16" ht="15" customHeight="1" x14ac:dyDescent="0.25">
      <c r="C201" s="23">
        <f t="shared" si="3"/>
        <v>195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3:16" ht="15" customHeight="1" x14ac:dyDescent="0.25">
      <c r="C202" s="23">
        <f t="shared" si="3"/>
        <v>196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3:16" ht="15" customHeight="1" x14ac:dyDescent="0.25">
      <c r="C203" s="23">
        <f t="shared" si="3"/>
        <v>197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3:16" ht="15" customHeight="1" x14ac:dyDescent="0.25">
      <c r="C204" s="23">
        <f t="shared" si="3"/>
        <v>198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3:16" ht="15" customHeight="1" x14ac:dyDescent="0.25">
      <c r="C205" s="23">
        <f t="shared" si="3"/>
        <v>199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3:16" ht="15" customHeight="1" x14ac:dyDescent="0.25">
      <c r="C206" s="23">
        <f t="shared" si="3"/>
        <v>200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3:16" ht="15" customHeight="1" x14ac:dyDescent="0.25">
      <c r="C207" s="23">
        <f t="shared" si="3"/>
        <v>201</v>
      </c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3:16" ht="15" customHeight="1" x14ac:dyDescent="0.25">
      <c r="C208" s="23">
        <f t="shared" si="3"/>
        <v>202</v>
      </c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3:16" ht="15" customHeight="1" x14ac:dyDescent="0.25">
      <c r="C209" s="23">
        <f t="shared" si="3"/>
        <v>203</v>
      </c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3:16" ht="15" customHeight="1" x14ac:dyDescent="0.25">
      <c r="C210" s="23">
        <f t="shared" si="3"/>
        <v>204</v>
      </c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3:16" ht="15" customHeight="1" x14ac:dyDescent="0.25">
      <c r="C211" s="23">
        <f t="shared" si="3"/>
        <v>205</v>
      </c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3:16" ht="15" customHeight="1" x14ac:dyDescent="0.25">
      <c r="C212" s="23">
        <f t="shared" si="3"/>
        <v>206</v>
      </c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3" spans="3:16" ht="15" customHeight="1" x14ac:dyDescent="0.25">
      <c r="C213" s="23">
        <f t="shared" si="3"/>
        <v>207</v>
      </c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6"/>
    </row>
    <row r="214" spans="3:16" ht="15" customHeight="1" x14ac:dyDescent="0.25">
      <c r="C214" s="23">
        <f t="shared" si="3"/>
        <v>208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3:16" ht="15" customHeight="1" x14ac:dyDescent="0.25">
      <c r="C215" s="23">
        <f t="shared" si="3"/>
        <v>209</v>
      </c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3:16" ht="15" customHeight="1" x14ac:dyDescent="0.25">
      <c r="C216" s="23">
        <f t="shared" si="3"/>
        <v>210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3:16" ht="15" customHeight="1" x14ac:dyDescent="0.25">
      <c r="C217" s="23">
        <f t="shared" si="3"/>
        <v>211</v>
      </c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3:16" ht="15" customHeight="1" x14ac:dyDescent="0.25">
      <c r="C218" s="23">
        <f t="shared" si="3"/>
        <v>212</v>
      </c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3:16" ht="15" customHeight="1" x14ac:dyDescent="0.25">
      <c r="C219" s="23">
        <f t="shared" si="3"/>
        <v>213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3:16" ht="15" customHeight="1" x14ac:dyDescent="0.25">
      <c r="C220" s="23">
        <f t="shared" si="3"/>
        <v>214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3:16" ht="15" customHeight="1" x14ac:dyDescent="0.25">
      <c r="C221" s="23">
        <f t="shared" si="3"/>
        <v>215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3:16" ht="15" customHeight="1" x14ac:dyDescent="0.25">
      <c r="C222" s="23">
        <f t="shared" si="3"/>
        <v>216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6"/>
    </row>
    <row r="223" spans="3:16" ht="15" customHeight="1" x14ac:dyDescent="0.25">
      <c r="C223" s="23">
        <f t="shared" si="3"/>
        <v>217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6"/>
    </row>
    <row r="224" spans="3:16" ht="15" customHeight="1" x14ac:dyDescent="0.25">
      <c r="C224" s="23">
        <f t="shared" si="3"/>
        <v>218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</row>
    <row r="225" spans="4:12" ht="15" customHeight="1" x14ac:dyDescent="0.25"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4:12" ht="15" customHeight="1" x14ac:dyDescent="0.25"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4:12" ht="15" customHeight="1" x14ac:dyDescent="0.25"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4:12" ht="15" customHeight="1" x14ac:dyDescent="0.25"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4:12" ht="15" customHeight="1" x14ac:dyDescent="0.25"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4:12" ht="15" customHeight="1" x14ac:dyDescent="0.25"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4:12" ht="15" customHeight="1" x14ac:dyDescent="0.25">
      <c r="D231" s="25"/>
      <c r="E231" s="25"/>
      <c r="F231" s="25"/>
      <c r="G231" s="25"/>
      <c r="H231" s="25"/>
      <c r="I231" s="25"/>
      <c r="J231" s="25"/>
      <c r="K231" s="25"/>
      <c r="L231" s="25"/>
    </row>
  </sheetData>
  <sortState ref="D8:P221">
    <sortCondition ref="D8:D22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32"/>
  <sheetViews>
    <sheetView zoomScaleNormal="100" workbookViewId="0">
      <selection sqref="A1:XFD1048576"/>
    </sheetView>
  </sheetViews>
  <sheetFormatPr defaultRowHeight="15" x14ac:dyDescent="0.25"/>
  <cols>
    <col min="3" max="3" width="5.7109375" customWidth="1"/>
    <col min="4" max="4" width="15.7109375" customWidth="1"/>
    <col min="5" max="11" width="9.7109375" customWidth="1"/>
    <col min="13" max="13" width="5.7109375" customWidth="1"/>
    <col min="14" max="14" width="15.7109375" customWidth="1"/>
    <col min="15" max="21" width="9.7109375" customWidth="1"/>
  </cols>
  <sheetData>
    <row r="1" spans="3:21" ht="15" customHeight="1" x14ac:dyDescent="0.25">
      <c r="D1" s="19" t="s">
        <v>235</v>
      </c>
      <c r="H1" s="63" t="s">
        <v>257</v>
      </c>
      <c r="I1" s="62" t="s">
        <v>254</v>
      </c>
      <c r="N1" s="19" t="s">
        <v>235</v>
      </c>
    </row>
    <row r="2" spans="3:21" ht="15" customHeight="1" x14ac:dyDescent="0.25">
      <c r="D2" s="54" t="s">
        <v>219</v>
      </c>
      <c r="E2" s="56" t="s">
        <v>225</v>
      </c>
      <c r="H2" s="63" t="s">
        <v>258</v>
      </c>
      <c r="I2" s="61" t="s">
        <v>256</v>
      </c>
      <c r="N2" s="54" t="s">
        <v>219</v>
      </c>
      <c r="O2" s="56" t="s">
        <v>225</v>
      </c>
    </row>
    <row r="3" spans="3:21" ht="15" customHeight="1" x14ac:dyDescent="0.25">
      <c r="H3" s="63" t="s">
        <v>259</v>
      </c>
      <c r="I3" s="62" t="s">
        <v>255</v>
      </c>
      <c r="K3" s="32"/>
      <c r="U3" s="32"/>
    </row>
    <row r="4" spans="3:21" ht="15" customHeight="1" x14ac:dyDescent="0.25">
      <c r="C4" s="60"/>
      <c r="D4" s="60"/>
      <c r="E4" s="60"/>
      <c r="F4" s="32" t="s">
        <v>180</v>
      </c>
      <c r="G4" s="32" t="s">
        <v>180</v>
      </c>
      <c r="H4" s="32" t="s">
        <v>180</v>
      </c>
      <c r="I4" s="32" t="s">
        <v>180</v>
      </c>
      <c r="J4" s="32"/>
      <c r="K4" s="32" t="s">
        <v>180</v>
      </c>
      <c r="M4" s="60"/>
      <c r="N4" s="60"/>
      <c r="O4" s="60"/>
      <c r="P4" s="32" t="s">
        <v>180</v>
      </c>
      <c r="Q4" s="32" t="s">
        <v>180</v>
      </c>
      <c r="R4" s="32" t="s">
        <v>180</v>
      </c>
      <c r="S4" s="32" t="s">
        <v>180</v>
      </c>
      <c r="T4" s="32"/>
      <c r="U4" s="32" t="s">
        <v>180</v>
      </c>
    </row>
    <row r="5" spans="3:21" ht="15" customHeight="1" x14ac:dyDescent="0.25">
      <c r="C5" s="60"/>
      <c r="D5" s="32"/>
      <c r="E5" s="32" t="s">
        <v>180</v>
      </c>
      <c r="F5" s="32" t="s">
        <v>236</v>
      </c>
      <c r="G5" s="32" t="s">
        <v>237</v>
      </c>
      <c r="H5" s="32" t="s">
        <v>238</v>
      </c>
      <c r="I5" s="32" t="s">
        <v>239</v>
      </c>
      <c r="J5" s="32" t="s">
        <v>180</v>
      </c>
      <c r="K5" s="32" t="s">
        <v>240</v>
      </c>
      <c r="M5" s="60"/>
      <c r="N5" s="32"/>
      <c r="O5" s="32" t="s">
        <v>180</v>
      </c>
      <c r="P5" s="32" t="s">
        <v>236</v>
      </c>
      <c r="Q5" s="32" t="s">
        <v>237</v>
      </c>
      <c r="R5" s="32" t="s">
        <v>238</v>
      </c>
      <c r="S5" s="32" t="s">
        <v>239</v>
      </c>
      <c r="T5" s="32" t="s">
        <v>180</v>
      </c>
      <c r="U5" s="32" t="s">
        <v>240</v>
      </c>
    </row>
    <row r="6" spans="3:21" ht="15" customHeight="1" x14ac:dyDescent="0.25">
      <c r="C6" s="60"/>
      <c r="D6" s="32" t="s">
        <v>262</v>
      </c>
      <c r="E6" s="32" t="s">
        <v>241</v>
      </c>
      <c r="F6" s="32" t="s">
        <v>242</v>
      </c>
      <c r="G6" s="32" t="s">
        <v>243</v>
      </c>
      <c r="H6" s="32" t="s">
        <v>244</v>
      </c>
      <c r="I6" s="32" t="s">
        <v>241</v>
      </c>
      <c r="J6" s="32" t="s">
        <v>245</v>
      </c>
      <c r="K6" s="32" t="s">
        <v>246</v>
      </c>
      <c r="M6" s="60"/>
      <c r="N6" s="32" t="s">
        <v>262</v>
      </c>
      <c r="O6" s="32" t="s">
        <v>241</v>
      </c>
      <c r="P6" s="32" t="s">
        <v>242</v>
      </c>
      <c r="Q6" s="32" t="s">
        <v>243</v>
      </c>
      <c r="R6" s="32" t="s">
        <v>244</v>
      </c>
      <c r="S6" s="32" t="s">
        <v>241</v>
      </c>
      <c r="T6" s="32" t="s">
        <v>245</v>
      </c>
      <c r="U6" s="32" t="s">
        <v>246</v>
      </c>
    </row>
    <row r="7" spans="3:21" ht="5.0999999999999996" customHeight="1" x14ac:dyDescent="0.25">
      <c r="C7" s="21"/>
      <c r="D7" s="31"/>
      <c r="E7" s="31"/>
      <c r="F7" s="31"/>
      <c r="G7" s="31"/>
      <c r="H7" s="31"/>
      <c r="I7" s="31"/>
      <c r="J7" s="31"/>
      <c r="K7" s="31"/>
      <c r="M7" s="21"/>
      <c r="N7" s="31"/>
      <c r="O7" s="31"/>
      <c r="P7" s="31"/>
      <c r="Q7" s="31"/>
      <c r="R7" s="31"/>
      <c r="S7" s="31"/>
      <c r="T7" s="31"/>
      <c r="U7" s="31"/>
    </row>
    <row r="8" spans="3:21" ht="15" customHeight="1" x14ac:dyDescent="0.25">
      <c r="C8" s="23"/>
      <c r="D8" s="89" t="s">
        <v>249</v>
      </c>
      <c r="E8" s="89">
        <f>IF(O8="-",0,O8)</f>
        <v>0</v>
      </c>
      <c r="F8" s="89">
        <f t="shared" ref="F8:K8" si="0">IF(P8="-",0,P8)</f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M8" s="23"/>
      <c r="N8" s="26" t="s">
        <v>249</v>
      </c>
      <c r="O8" s="26"/>
      <c r="P8" s="26"/>
      <c r="Q8" s="26"/>
      <c r="R8" s="26"/>
      <c r="S8" s="26"/>
      <c r="T8" s="26"/>
      <c r="U8" s="26"/>
    </row>
    <row r="9" spans="3:21" ht="15" customHeight="1" x14ac:dyDescent="0.25">
      <c r="C9" s="23"/>
      <c r="D9" s="89"/>
      <c r="E9" s="89"/>
      <c r="F9" s="89"/>
      <c r="G9" s="89"/>
      <c r="H9" s="89"/>
      <c r="I9" s="89"/>
      <c r="J9" s="89"/>
      <c r="K9" s="89"/>
      <c r="M9" s="23"/>
      <c r="N9" s="26"/>
      <c r="O9" s="26"/>
      <c r="P9" s="26"/>
      <c r="Q9" s="26"/>
      <c r="R9" s="26"/>
      <c r="S9" s="26"/>
      <c r="T9" s="26"/>
      <c r="U9" s="26"/>
    </row>
    <row r="10" spans="3:21" ht="15" customHeight="1" x14ac:dyDescent="0.25">
      <c r="C10" s="23">
        <f t="shared" ref="C10:C61" si="1">C9+1</f>
        <v>1</v>
      </c>
      <c r="D10" s="89">
        <f>N10</f>
        <v>0</v>
      </c>
      <c r="E10" s="89">
        <f t="shared" ref="E10:K41" si="2">IF(O10="-",0,O10)</f>
        <v>0</v>
      </c>
      <c r="F10" s="89">
        <f t="shared" si="2"/>
        <v>0</v>
      </c>
      <c r="G10" s="89">
        <f t="shared" si="2"/>
        <v>0</v>
      </c>
      <c r="H10" s="89">
        <f t="shared" si="2"/>
        <v>0</v>
      </c>
      <c r="I10" s="89">
        <f t="shared" si="2"/>
        <v>0</v>
      </c>
      <c r="J10" s="89">
        <f t="shared" si="2"/>
        <v>0</v>
      </c>
      <c r="K10" s="89">
        <f t="shared" si="2"/>
        <v>0</v>
      </c>
      <c r="M10" s="23">
        <f t="shared" ref="M10:M61" si="3">M9+1</f>
        <v>1</v>
      </c>
      <c r="N10" s="26"/>
      <c r="O10" s="26"/>
      <c r="P10" s="26"/>
      <c r="Q10" s="26"/>
      <c r="R10" s="26"/>
      <c r="S10" s="26"/>
      <c r="T10" s="26"/>
      <c r="U10" s="26"/>
    </row>
    <row r="11" spans="3:21" ht="15" customHeight="1" x14ac:dyDescent="0.25">
      <c r="C11" s="23">
        <f t="shared" si="1"/>
        <v>2</v>
      </c>
      <c r="D11" s="89">
        <f t="shared" ref="D11:D61" si="4">N11</f>
        <v>0</v>
      </c>
      <c r="E11" s="89">
        <f t="shared" ref="E11:E42" si="5">IF(O11="-",0,O11)</f>
        <v>0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  <c r="K11" s="89">
        <f t="shared" si="2"/>
        <v>0</v>
      </c>
      <c r="M11" s="23">
        <f t="shared" si="3"/>
        <v>2</v>
      </c>
      <c r="N11" s="26"/>
      <c r="O11" s="26"/>
      <c r="P11" s="26"/>
      <c r="Q11" s="26"/>
      <c r="R11" s="26"/>
      <c r="S11" s="26"/>
      <c r="T11" s="26"/>
      <c r="U11" s="26"/>
    </row>
    <row r="12" spans="3:21" ht="15" customHeight="1" x14ac:dyDescent="0.25">
      <c r="C12" s="23">
        <f t="shared" si="1"/>
        <v>3</v>
      </c>
      <c r="D12" s="89">
        <f t="shared" si="4"/>
        <v>0</v>
      </c>
      <c r="E12" s="89">
        <f t="shared" si="5"/>
        <v>0</v>
      </c>
      <c r="F12" s="89">
        <f t="shared" si="2"/>
        <v>0</v>
      </c>
      <c r="G12" s="89">
        <f t="shared" si="2"/>
        <v>0</v>
      </c>
      <c r="H12" s="89">
        <f t="shared" si="2"/>
        <v>0</v>
      </c>
      <c r="I12" s="89">
        <f t="shared" si="2"/>
        <v>0</v>
      </c>
      <c r="J12" s="89">
        <f t="shared" si="2"/>
        <v>0</v>
      </c>
      <c r="K12" s="89">
        <f t="shared" si="2"/>
        <v>0</v>
      </c>
      <c r="M12" s="23">
        <f t="shared" si="3"/>
        <v>3</v>
      </c>
      <c r="N12" s="26"/>
      <c r="O12" s="26"/>
      <c r="P12" s="26"/>
      <c r="Q12" s="26"/>
      <c r="R12" s="26"/>
      <c r="S12" s="26"/>
      <c r="T12" s="26"/>
      <c r="U12" s="26"/>
    </row>
    <row r="13" spans="3:21" ht="15" customHeight="1" x14ac:dyDescent="0.25">
      <c r="C13" s="23">
        <f t="shared" si="1"/>
        <v>4</v>
      </c>
      <c r="D13" s="89">
        <f t="shared" si="4"/>
        <v>0</v>
      </c>
      <c r="E13" s="89">
        <f t="shared" si="5"/>
        <v>0</v>
      </c>
      <c r="F13" s="89">
        <f t="shared" si="2"/>
        <v>0</v>
      </c>
      <c r="G13" s="89">
        <f t="shared" si="2"/>
        <v>0</v>
      </c>
      <c r="H13" s="89">
        <f t="shared" si="2"/>
        <v>0</v>
      </c>
      <c r="I13" s="89">
        <f t="shared" si="2"/>
        <v>0</v>
      </c>
      <c r="J13" s="89">
        <f t="shared" si="2"/>
        <v>0</v>
      </c>
      <c r="K13" s="89">
        <f t="shared" si="2"/>
        <v>0</v>
      </c>
      <c r="M13" s="23">
        <f t="shared" si="3"/>
        <v>4</v>
      </c>
      <c r="N13" s="26"/>
      <c r="O13" s="26"/>
      <c r="P13" s="26"/>
      <c r="Q13" s="26"/>
      <c r="R13" s="26"/>
      <c r="S13" s="26"/>
      <c r="T13" s="26"/>
      <c r="U13" s="26"/>
    </row>
    <row r="14" spans="3:21" ht="15" customHeight="1" x14ac:dyDescent="0.25">
      <c r="C14" s="23">
        <f t="shared" si="1"/>
        <v>5</v>
      </c>
      <c r="D14" s="89">
        <f t="shared" si="4"/>
        <v>0</v>
      </c>
      <c r="E14" s="89">
        <f t="shared" si="5"/>
        <v>0</v>
      </c>
      <c r="F14" s="89">
        <f t="shared" si="2"/>
        <v>0</v>
      </c>
      <c r="G14" s="89">
        <f t="shared" si="2"/>
        <v>0</v>
      </c>
      <c r="H14" s="89">
        <f t="shared" si="2"/>
        <v>0</v>
      </c>
      <c r="I14" s="89">
        <f t="shared" si="2"/>
        <v>0</v>
      </c>
      <c r="J14" s="89">
        <f t="shared" si="2"/>
        <v>0</v>
      </c>
      <c r="K14" s="89">
        <f t="shared" si="2"/>
        <v>0</v>
      </c>
      <c r="M14" s="23">
        <f t="shared" si="3"/>
        <v>5</v>
      </c>
      <c r="N14" s="26"/>
      <c r="O14" s="26"/>
      <c r="P14" s="26"/>
      <c r="Q14" s="26"/>
      <c r="R14" s="26"/>
      <c r="S14" s="26"/>
      <c r="T14" s="26"/>
      <c r="U14" s="26"/>
    </row>
    <row r="15" spans="3:21" ht="15" customHeight="1" x14ac:dyDescent="0.25">
      <c r="C15" s="23">
        <f t="shared" si="1"/>
        <v>6</v>
      </c>
      <c r="D15" s="89">
        <f t="shared" si="4"/>
        <v>0</v>
      </c>
      <c r="E15" s="89">
        <f t="shared" si="5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M15" s="23">
        <f t="shared" si="3"/>
        <v>6</v>
      </c>
      <c r="N15" s="26"/>
      <c r="O15" s="26"/>
      <c r="P15" s="26"/>
      <c r="Q15" s="26"/>
      <c r="R15" s="26"/>
      <c r="S15" s="26"/>
      <c r="T15" s="26"/>
      <c r="U15" s="26"/>
    </row>
    <row r="16" spans="3:21" ht="15" customHeight="1" x14ac:dyDescent="0.25">
      <c r="C16" s="23">
        <f t="shared" si="1"/>
        <v>7</v>
      </c>
      <c r="D16" s="89">
        <f t="shared" si="4"/>
        <v>0</v>
      </c>
      <c r="E16" s="89">
        <f t="shared" si="5"/>
        <v>0</v>
      </c>
      <c r="F16" s="89">
        <f t="shared" si="2"/>
        <v>0</v>
      </c>
      <c r="G16" s="89">
        <f t="shared" si="2"/>
        <v>0</v>
      </c>
      <c r="H16" s="89">
        <f t="shared" si="2"/>
        <v>0</v>
      </c>
      <c r="I16" s="89">
        <f t="shared" si="2"/>
        <v>0</v>
      </c>
      <c r="J16" s="89">
        <f t="shared" si="2"/>
        <v>0</v>
      </c>
      <c r="K16" s="89">
        <f t="shared" si="2"/>
        <v>0</v>
      </c>
      <c r="M16" s="23">
        <f t="shared" si="3"/>
        <v>7</v>
      </c>
      <c r="N16" s="26"/>
      <c r="O16" s="26"/>
      <c r="P16" s="26"/>
      <c r="Q16" s="26"/>
      <c r="R16" s="26"/>
      <c r="S16" s="26"/>
      <c r="T16" s="26"/>
      <c r="U16" s="26"/>
    </row>
    <row r="17" spans="3:21" ht="15" customHeight="1" x14ac:dyDescent="0.25">
      <c r="C17" s="23">
        <f t="shared" si="1"/>
        <v>8</v>
      </c>
      <c r="D17" s="89">
        <f t="shared" si="4"/>
        <v>0</v>
      </c>
      <c r="E17" s="89">
        <f t="shared" si="5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M17" s="23">
        <f t="shared" si="3"/>
        <v>8</v>
      </c>
      <c r="N17" s="26"/>
      <c r="O17" s="26"/>
      <c r="P17" s="26"/>
      <c r="Q17" s="26"/>
      <c r="R17" s="26"/>
      <c r="S17" s="26"/>
      <c r="T17" s="26"/>
      <c r="U17" s="26"/>
    </row>
    <row r="18" spans="3:21" ht="15" customHeight="1" x14ac:dyDescent="0.25">
      <c r="C18" s="23">
        <f t="shared" si="1"/>
        <v>9</v>
      </c>
      <c r="D18" s="89">
        <f t="shared" si="4"/>
        <v>0</v>
      </c>
      <c r="E18" s="89">
        <f t="shared" si="5"/>
        <v>0</v>
      </c>
      <c r="F18" s="89">
        <f t="shared" si="2"/>
        <v>0</v>
      </c>
      <c r="G18" s="89">
        <f t="shared" si="2"/>
        <v>0</v>
      </c>
      <c r="H18" s="89">
        <f t="shared" si="2"/>
        <v>0</v>
      </c>
      <c r="I18" s="89">
        <f t="shared" si="2"/>
        <v>0</v>
      </c>
      <c r="J18" s="89">
        <f t="shared" si="2"/>
        <v>0</v>
      </c>
      <c r="K18" s="89">
        <f t="shared" si="2"/>
        <v>0</v>
      </c>
      <c r="M18" s="23">
        <f t="shared" si="3"/>
        <v>9</v>
      </c>
      <c r="N18" s="26"/>
      <c r="O18" s="26"/>
      <c r="P18" s="26"/>
      <c r="Q18" s="26"/>
      <c r="R18" s="26"/>
      <c r="S18" s="26"/>
      <c r="T18" s="26"/>
      <c r="U18" s="26"/>
    </row>
    <row r="19" spans="3:21" ht="15" customHeight="1" x14ac:dyDescent="0.25">
      <c r="C19" s="23">
        <f t="shared" si="1"/>
        <v>10</v>
      </c>
      <c r="D19" s="89">
        <f t="shared" si="4"/>
        <v>0</v>
      </c>
      <c r="E19" s="89">
        <f t="shared" si="5"/>
        <v>0</v>
      </c>
      <c r="F19" s="89">
        <f t="shared" si="2"/>
        <v>0</v>
      </c>
      <c r="G19" s="89">
        <f t="shared" si="2"/>
        <v>0</v>
      </c>
      <c r="H19" s="89">
        <f t="shared" si="2"/>
        <v>0</v>
      </c>
      <c r="I19" s="89">
        <f t="shared" si="2"/>
        <v>0</v>
      </c>
      <c r="J19" s="89">
        <f t="shared" si="2"/>
        <v>0</v>
      </c>
      <c r="K19" s="89">
        <f t="shared" si="2"/>
        <v>0</v>
      </c>
      <c r="M19" s="23">
        <f t="shared" si="3"/>
        <v>10</v>
      </c>
      <c r="N19" s="26"/>
      <c r="O19" s="26"/>
      <c r="P19" s="26"/>
      <c r="Q19" s="26"/>
      <c r="R19" s="26"/>
      <c r="S19" s="26"/>
      <c r="T19" s="26"/>
      <c r="U19" s="26"/>
    </row>
    <row r="20" spans="3:21" ht="15" customHeight="1" x14ac:dyDescent="0.25">
      <c r="C20" s="23">
        <f t="shared" si="1"/>
        <v>11</v>
      </c>
      <c r="D20" s="89">
        <f t="shared" si="4"/>
        <v>0</v>
      </c>
      <c r="E20" s="89">
        <f t="shared" si="5"/>
        <v>0</v>
      </c>
      <c r="F20" s="89">
        <f t="shared" si="2"/>
        <v>0</v>
      </c>
      <c r="G20" s="89">
        <f t="shared" si="2"/>
        <v>0</v>
      </c>
      <c r="H20" s="89">
        <f t="shared" si="2"/>
        <v>0</v>
      </c>
      <c r="I20" s="89">
        <f t="shared" si="2"/>
        <v>0</v>
      </c>
      <c r="J20" s="89">
        <f t="shared" si="2"/>
        <v>0</v>
      </c>
      <c r="K20" s="89">
        <f t="shared" si="2"/>
        <v>0</v>
      </c>
      <c r="M20" s="23">
        <f t="shared" si="3"/>
        <v>11</v>
      </c>
      <c r="N20" s="26"/>
      <c r="O20" s="26"/>
      <c r="P20" s="26"/>
      <c r="Q20" s="26"/>
      <c r="R20" s="26"/>
      <c r="S20" s="26"/>
      <c r="T20" s="26"/>
      <c r="U20" s="26"/>
    </row>
    <row r="21" spans="3:21" ht="15" customHeight="1" x14ac:dyDescent="0.25">
      <c r="C21" s="23">
        <f t="shared" si="1"/>
        <v>12</v>
      </c>
      <c r="D21" s="89">
        <f t="shared" si="4"/>
        <v>0</v>
      </c>
      <c r="E21" s="89">
        <f t="shared" si="5"/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89">
        <f t="shared" si="2"/>
        <v>0</v>
      </c>
      <c r="M21" s="23">
        <f t="shared" si="3"/>
        <v>12</v>
      </c>
      <c r="N21" s="26"/>
      <c r="O21" s="26"/>
      <c r="P21" s="26"/>
      <c r="Q21" s="26"/>
      <c r="R21" s="26"/>
      <c r="S21" s="26"/>
      <c r="T21" s="26"/>
      <c r="U21" s="26"/>
    </row>
    <row r="22" spans="3:21" ht="15" customHeight="1" x14ac:dyDescent="0.25">
      <c r="C22" s="23">
        <f t="shared" si="1"/>
        <v>13</v>
      </c>
      <c r="D22" s="89">
        <f t="shared" si="4"/>
        <v>0</v>
      </c>
      <c r="E22" s="89">
        <f t="shared" si="5"/>
        <v>0</v>
      </c>
      <c r="F22" s="89">
        <f t="shared" si="2"/>
        <v>0</v>
      </c>
      <c r="G22" s="89">
        <f t="shared" si="2"/>
        <v>0</v>
      </c>
      <c r="H22" s="89">
        <f t="shared" si="2"/>
        <v>0</v>
      </c>
      <c r="I22" s="89">
        <f t="shared" si="2"/>
        <v>0</v>
      </c>
      <c r="J22" s="89">
        <f t="shared" si="2"/>
        <v>0</v>
      </c>
      <c r="K22" s="89">
        <f t="shared" si="2"/>
        <v>0</v>
      </c>
      <c r="M22" s="23">
        <f t="shared" si="3"/>
        <v>13</v>
      </c>
      <c r="N22" s="26"/>
      <c r="O22" s="26"/>
      <c r="P22" s="26"/>
      <c r="Q22" s="26"/>
      <c r="R22" s="26"/>
      <c r="S22" s="26"/>
      <c r="T22" s="26"/>
      <c r="U22" s="26"/>
    </row>
    <row r="23" spans="3:21" ht="15" customHeight="1" x14ac:dyDescent="0.25">
      <c r="C23" s="23">
        <f t="shared" si="1"/>
        <v>14</v>
      </c>
      <c r="D23" s="89">
        <f t="shared" si="4"/>
        <v>0</v>
      </c>
      <c r="E23" s="89">
        <f t="shared" si="5"/>
        <v>0</v>
      </c>
      <c r="F23" s="89">
        <f t="shared" si="2"/>
        <v>0</v>
      </c>
      <c r="G23" s="89">
        <f t="shared" si="2"/>
        <v>0</v>
      </c>
      <c r="H23" s="89">
        <f t="shared" si="2"/>
        <v>0</v>
      </c>
      <c r="I23" s="89">
        <f t="shared" si="2"/>
        <v>0</v>
      </c>
      <c r="J23" s="89">
        <f t="shared" si="2"/>
        <v>0</v>
      </c>
      <c r="K23" s="89">
        <f t="shared" si="2"/>
        <v>0</v>
      </c>
      <c r="M23" s="23">
        <f t="shared" si="3"/>
        <v>14</v>
      </c>
      <c r="N23" s="26"/>
      <c r="O23" s="26"/>
      <c r="P23" s="26"/>
      <c r="Q23" s="26"/>
      <c r="R23" s="26"/>
      <c r="S23" s="26"/>
      <c r="T23" s="26"/>
      <c r="U23" s="26"/>
    </row>
    <row r="24" spans="3:21" ht="15" customHeight="1" x14ac:dyDescent="0.25">
      <c r="C24" s="23">
        <f t="shared" si="1"/>
        <v>15</v>
      </c>
      <c r="D24" s="89">
        <f t="shared" si="4"/>
        <v>0</v>
      </c>
      <c r="E24" s="89">
        <f t="shared" si="5"/>
        <v>0</v>
      </c>
      <c r="F24" s="89">
        <f t="shared" si="2"/>
        <v>0</v>
      </c>
      <c r="G24" s="89">
        <f t="shared" si="2"/>
        <v>0</v>
      </c>
      <c r="H24" s="89">
        <f t="shared" si="2"/>
        <v>0</v>
      </c>
      <c r="I24" s="89">
        <f t="shared" si="2"/>
        <v>0</v>
      </c>
      <c r="J24" s="89">
        <f t="shared" si="2"/>
        <v>0</v>
      </c>
      <c r="K24" s="89">
        <f t="shared" si="2"/>
        <v>0</v>
      </c>
      <c r="M24" s="23">
        <f t="shared" si="3"/>
        <v>15</v>
      </c>
      <c r="N24" s="26"/>
      <c r="O24" s="26"/>
      <c r="P24" s="26"/>
      <c r="Q24" s="26"/>
      <c r="R24" s="26"/>
      <c r="S24" s="26"/>
      <c r="T24" s="26"/>
      <c r="U24" s="26"/>
    </row>
    <row r="25" spans="3:21" ht="15" customHeight="1" x14ac:dyDescent="0.25">
      <c r="C25" s="23">
        <f t="shared" si="1"/>
        <v>16</v>
      </c>
      <c r="D25" s="89">
        <f t="shared" si="4"/>
        <v>0</v>
      </c>
      <c r="E25" s="89">
        <f t="shared" si="5"/>
        <v>0</v>
      </c>
      <c r="F25" s="89">
        <f t="shared" si="2"/>
        <v>0</v>
      </c>
      <c r="G25" s="89">
        <f t="shared" si="2"/>
        <v>0</v>
      </c>
      <c r="H25" s="89">
        <f t="shared" si="2"/>
        <v>0</v>
      </c>
      <c r="I25" s="89">
        <f t="shared" si="2"/>
        <v>0</v>
      </c>
      <c r="J25" s="89">
        <f t="shared" si="2"/>
        <v>0</v>
      </c>
      <c r="K25" s="89">
        <f t="shared" si="2"/>
        <v>0</v>
      </c>
      <c r="M25" s="23">
        <f t="shared" si="3"/>
        <v>16</v>
      </c>
      <c r="N25" s="26"/>
      <c r="O25" s="26"/>
      <c r="P25" s="26"/>
      <c r="Q25" s="26"/>
      <c r="R25" s="26"/>
      <c r="S25" s="26"/>
      <c r="T25" s="26"/>
      <c r="U25" s="26"/>
    </row>
    <row r="26" spans="3:21" ht="15" customHeight="1" x14ac:dyDescent="0.25">
      <c r="C26" s="23">
        <f t="shared" si="1"/>
        <v>17</v>
      </c>
      <c r="D26" s="89">
        <f t="shared" si="4"/>
        <v>0</v>
      </c>
      <c r="E26" s="89">
        <f t="shared" si="5"/>
        <v>0</v>
      </c>
      <c r="F26" s="89">
        <f t="shared" si="2"/>
        <v>0</v>
      </c>
      <c r="G26" s="89">
        <f t="shared" si="2"/>
        <v>0</v>
      </c>
      <c r="H26" s="89">
        <f t="shared" si="2"/>
        <v>0</v>
      </c>
      <c r="I26" s="89">
        <f t="shared" si="2"/>
        <v>0</v>
      </c>
      <c r="J26" s="89">
        <f t="shared" si="2"/>
        <v>0</v>
      </c>
      <c r="K26" s="89">
        <f t="shared" si="2"/>
        <v>0</v>
      </c>
      <c r="M26" s="23">
        <f t="shared" si="3"/>
        <v>17</v>
      </c>
      <c r="N26" s="26"/>
      <c r="O26" s="26"/>
      <c r="P26" s="26"/>
      <c r="Q26" s="26"/>
      <c r="R26" s="26"/>
      <c r="S26" s="26"/>
      <c r="T26" s="26"/>
      <c r="U26" s="26"/>
    </row>
    <row r="27" spans="3:21" ht="15" customHeight="1" x14ac:dyDescent="0.25">
      <c r="C27" s="23">
        <f t="shared" si="1"/>
        <v>18</v>
      </c>
      <c r="D27" s="89">
        <f t="shared" si="4"/>
        <v>0</v>
      </c>
      <c r="E27" s="89">
        <f t="shared" si="5"/>
        <v>0</v>
      </c>
      <c r="F27" s="89">
        <f t="shared" si="2"/>
        <v>0</v>
      </c>
      <c r="G27" s="89">
        <f t="shared" si="2"/>
        <v>0</v>
      </c>
      <c r="H27" s="89">
        <f t="shared" si="2"/>
        <v>0</v>
      </c>
      <c r="I27" s="89">
        <f t="shared" si="2"/>
        <v>0</v>
      </c>
      <c r="J27" s="89">
        <f t="shared" si="2"/>
        <v>0</v>
      </c>
      <c r="K27" s="89">
        <f t="shared" si="2"/>
        <v>0</v>
      </c>
      <c r="M27" s="23">
        <f t="shared" si="3"/>
        <v>18</v>
      </c>
      <c r="N27" s="26"/>
      <c r="O27" s="26"/>
      <c r="P27" s="26"/>
      <c r="Q27" s="26"/>
      <c r="R27" s="26"/>
      <c r="S27" s="26"/>
      <c r="T27" s="26"/>
      <c r="U27" s="26"/>
    </row>
    <row r="28" spans="3:21" ht="15" customHeight="1" x14ac:dyDescent="0.25">
      <c r="C28" s="23">
        <f t="shared" si="1"/>
        <v>19</v>
      </c>
      <c r="D28" s="89">
        <f t="shared" si="4"/>
        <v>0</v>
      </c>
      <c r="E28" s="89">
        <f t="shared" si="5"/>
        <v>0</v>
      </c>
      <c r="F28" s="89">
        <f t="shared" si="2"/>
        <v>0</v>
      </c>
      <c r="G28" s="89">
        <f t="shared" si="2"/>
        <v>0</v>
      </c>
      <c r="H28" s="89">
        <f t="shared" si="2"/>
        <v>0</v>
      </c>
      <c r="I28" s="89">
        <f t="shared" si="2"/>
        <v>0</v>
      </c>
      <c r="J28" s="89">
        <f t="shared" si="2"/>
        <v>0</v>
      </c>
      <c r="K28" s="89">
        <f t="shared" si="2"/>
        <v>0</v>
      </c>
      <c r="M28" s="23">
        <f t="shared" si="3"/>
        <v>19</v>
      </c>
      <c r="N28" s="26"/>
      <c r="O28" s="26"/>
      <c r="P28" s="26"/>
      <c r="Q28" s="26"/>
      <c r="R28" s="26"/>
      <c r="S28" s="26"/>
      <c r="T28" s="26"/>
      <c r="U28" s="26"/>
    </row>
    <row r="29" spans="3:21" ht="15" customHeight="1" x14ac:dyDescent="0.25">
      <c r="C29" s="23">
        <f t="shared" si="1"/>
        <v>20</v>
      </c>
      <c r="D29" s="89">
        <f t="shared" si="4"/>
        <v>0</v>
      </c>
      <c r="E29" s="89">
        <f t="shared" si="5"/>
        <v>0</v>
      </c>
      <c r="F29" s="89">
        <f t="shared" si="2"/>
        <v>0</v>
      </c>
      <c r="G29" s="89">
        <f t="shared" si="2"/>
        <v>0</v>
      </c>
      <c r="H29" s="89">
        <f t="shared" si="2"/>
        <v>0</v>
      </c>
      <c r="I29" s="89">
        <f t="shared" si="2"/>
        <v>0</v>
      </c>
      <c r="J29" s="89">
        <f t="shared" si="2"/>
        <v>0</v>
      </c>
      <c r="K29" s="89">
        <f t="shared" si="2"/>
        <v>0</v>
      </c>
      <c r="M29" s="23">
        <f t="shared" si="3"/>
        <v>20</v>
      </c>
      <c r="N29" s="26"/>
      <c r="O29" s="26"/>
      <c r="P29" s="26"/>
      <c r="Q29" s="26"/>
      <c r="R29" s="26"/>
      <c r="S29" s="26"/>
      <c r="T29" s="26"/>
      <c r="U29" s="26"/>
    </row>
    <row r="30" spans="3:21" ht="15" customHeight="1" x14ac:dyDescent="0.25">
      <c r="C30" s="23">
        <f t="shared" si="1"/>
        <v>21</v>
      </c>
      <c r="D30" s="89">
        <f t="shared" si="4"/>
        <v>0</v>
      </c>
      <c r="E30" s="89">
        <f t="shared" si="5"/>
        <v>0</v>
      </c>
      <c r="F30" s="89">
        <f t="shared" si="2"/>
        <v>0</v>
      </c>
      <c r="G30" s="89">
        <f t="shared" si="2"/>
        <v>0</v>
      </c>
      <c r="H30" s="89">
        <f t="shared" si="2"/>
        <v>0</v>
      </c>
      <c r="I30" s="89">
        <f t="shared" si="2"/>
        <v>0</v>
      </c>
      <c r="J30" s="89">
        <f t="shared" si="2"/>
        <v>0</v>
      </c>
      <c r="K30" s="89">
        <f t="shared" si="2"/>
        <v>0</v>
      </c>
      <c r="M30" s="23">
        <f t="shared" si="3"/>
        <v>21</v>
      </c>
      <c r="N30" s="26"/>
      <c r="O30" s="26"/>
      <c r="P30" s="26"/>
      <c r="Q30" s="26"/>
      <c r="R30" s="26"/>
      <c r="S30" s="26"/>
      <c r="T30" s="26"/>
      <c r="U30" s="26"/>
    </row>
    <row r="31" spans="3:21" ht="15" customHeight="1" x14ac:dyDescent="0.25">
      <c r="C31" s="23">
        <f t="shared" si="1"/>
        <v>22</v>
      </c>
      <c r="D31" s="89">
        <f t="shared" si="4"/>
        <v>0</v>
      </c>
      <c r="E31" s="89">
        <f t="shared" si="5"/>
        <v>0</v>
      </c>
      <c r="F31" s="89">
        <f t="shared" si="2"/>
        <v>0</v>
      </c>
      <c r="G31" s="89">
        <f t="shared" si="2"/>
        <v>0</v>
      </c>
      <c r="H31" s="89">
        <f t="shared" si="2"/>
        <v>0</v>
      </c>
      <c r="I31" s="89">
        <f t="shared" si="2"/>
        <v>0</v>
      </c>
      <c r="J31" s="89">
        <f t="shared" si="2"/>
        <v>0</v>
      </c>
      <c r="K31" s="89">
        <f t="shared" si="2"/>
        <v>0</v>
      </c>
      <c r="M31" s="23">
        <f t="shared" si="3"/>
        <v>22</v>
      </c>
      <c r="N31" s="26"/>
      <c r="O31" s="26"/>
      <c r="P31" s="26"/>
      <c r="Q31" s="26"/>
      <c r="R31" s="26"/>
      <c r="S31" s="26"/>
      <c r="T31" s="26"/>
      <c r="U31" s="26"/>
    </row>
    <row r="32" spans="3:21" ht="15" customHeight="1" x14ac:dyDescent="0.25">
      <c r="C32" s="23">
        <f t="shared" si="1"/>
        <v>23</v>
      </c>
      <c r="D32" s="89">
        <f t="shared" si="4"/>
        <v>0</v>
      </c>
      <c r="E32" s="89">
        <f t="shared" si="5"/>
        <v>0</v>
      </c>
      <c r="F32" s="89">
        <f t="shared" si="2"/>
        <v>0</v>
      </c>
      <c r="G32" s="89">
        <f t="shared" si="2"/>
        <v>0</v>
      </c>
      <c r="H32" s="89">
        <f t="shared" si="2"/>
        <v>0</v>
      </c>
      <c r="I32" s="89">
        <f t="shared" si="2"/>
        <v>0</v>
      </c>
      <c r="J32" s="89">
        <f t="shared" si="2"/>
        <v>0</v>
      </c>
      <c r="K32" s="89">
        <f t="shared" si="2"/>
        <v>0</v>
      </c>
      <c r="M32" s="23">
        <f t="shared" si="3"/>
        <v>23</v>
      </c>
      <c r="N32" s="26"/>
      <c r="O32" s="26"/>
      <c r="P32" s="26"/>
      <c r="Q32" s="26"/>
      <c r="R32" s="26"/>
      <c r="S32" s="26"/>
      <c r="T32" s="26"/>
      <c r="U32" s="26"/>
    </row>
    <row r="33" spans="3:21" ht="15" customHeight="1" x14ac:dyDescent="0.25">
      <c r="C33" s="23">
        <f t="shared" si="1"/>
        <v>24</v>
      </c>
      <c r="D33" s="89">
        <f t="shared" si="4"/>
        <v>0</v>
      </c>
      <c r="E33" s="89">
        <f t="shared" si="5"/>
        <v>0</v>
      </c>
      <c r="F33" s="89">
        <f t="shared" si="2"/>
        <v>0</v>
      </c>
      <c r="G33" s="89">
        <f t="shared" si="2"/>
        <v>0</v>
      </c>
      <c r="H33" s="89">
        <f t="shared" si="2"/>
        <v>0</v>
      </c>
      <c r="I33" s="89">
        <f t="shared" si="2"/>
        <v>0</v>
      </c>
      <c r="J33" s="89">
        <f t="shared" si="2"/>
        <v>0</v>
      </c>
      <c r="K33" s="89">
        <f t="shared" si="2"/>
        <v>0</v>
      </c>
      <c r="M33" s="23">
        <f t="shared" si="3"/>
        <v>24</v>
      </c>
      <c r="N33" s="26"/>
      <c r="O33" s="26"/>
      <c r="P33" s="26"/>
      <c r="Q33" s="26"/>
      <c r="R33" s="26"/>
      <c r="S33" s="26"/>
      <c r="T33" s="26"/>
      <c r="U33" s="26"/>
    </row>
    <row r="34" spans="3:21" ht="15" customHeight="1" x14ac:dyDescent="0.25">
      <c r="C34" s="23">
        <f t="shared" si="1"/>
        <v>25</v>
      </c>
      <c r="D34" s="89">
        <f t="shared" si="4"/>
        <v>0</v>
      </c>
      <c r="E34" s="89">
        <f t="shared" si="5"/>
        <v>0</v>
      </c>
      <c r="F34" s="89">
        <f t="shared" si="2"/>
        <v>0</v>
      </c>
      <c r="G34" s="89">
        <f t="shared" si="2"/>
        <v>0</v>
      </c>
      <c r="H34" s="89">
        <f t="shared" si="2"/>
        <v>0</v>
      </c>
      <c r="I34" s="89">
        <f t="shared" si="2"/>
        <v>0</v>
      </c>
      <c r="J34" s="89">
        <f t="shared" si="2"/>
        <v>0</v>
      </c>
      <c r="K34" s="89">
        <f t="shared" si="2"/>
        <v>0</v>
      </c>
      <c r="M34" s="23">
        <f t="shared" si="3"/>
        <v>25</v>
      </c>
      <c r="N34" s="26"/>
      <c r="O34" s="26"/>
      <c r="P34" s="26"/>
      <c r="Q34" s="26"/>
      <c r="R34" s="26"/>
      <c r="S34" s="26"/>
      <c r="T34" s="26"/>
      <c r="U34" s="26"/>
    </row>
    <row r="35" spans="3:21" ht="15" customHeight="1" x14ac:dyDescent="0.25">
      <c r="C35" s="23">
        <f t="shared" si="1"/>
        <v>26</v>
      </c>
      <c r="D35" s="89">
        <f t="shared" si="4"/>
        <v>0</v>
      </c>
      <c r="E35" s="89">
        <f t="shared" si="5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9">
        <f t="shared" si="2"/>
        <v>0</v>
      </c>
      <c r="J35" s="89">
        <f t="shared" si="2"/>
        <v>0</v>
      </c>
      <c r="K35" s="89">
        <f t="shared" si="2"/>
        <v>0</v>
      </c>
      <c r="M35" s="23">
        <f t="shared" si="3"/>
        <v>26</v>
      </c>
      <c r="N35" s="26"/>
      <c r="O35" s="26"/>
      <c r="P35" s="26"/>
      <c r="Q35" s="26"/>
      <c r="R35" s="26"/>
      <c r="S35" s="26"/>
      <c r="T35" s="26"/>
      <c r="U35" s="26"/>
    </row>
    <row r="36" spans="3:21" ht="15" customHeight="1" x14ac:dyDescent="0.25">
      <c r="C36" s="23">
        <f t="shared" si="1"/>
        <v>27</v>
      </c>
      <c r="D36" s="89">
        <f t="shared" si="4"/>
        <v>0</v>
      </c>
      <c r="E36" s="89">
        <f t="shared" si="5"/>
        <v>0</v>
      </c>
      <c r="F36" s="89">
        <f t="shared" si="2"/>
        <v>0</v>
      </c>
      <c r="G36" s="89">
        <f t="shared" si="2"/>
        <v>0</v>
      </c>
      <c r="H36" s="89">
        <f t="shared" si="2"/>
        <v>0</v>
      </c>
      <c r="I36" s="89">
        <f t="shared" si="2"/>
        <v>0</v>
      </c>
      <c r="J36" s="89">
        <f t="shared" si="2"/>
        <v>0</v>
      </c>
      <c r="K36" s="89">
        <f t="shared" si="2"/>
        <v>0</v>
      </c>
      <c r="M36" s="23">
        <f t="shared" si="3"/>
        <v>27</v>
      </c>
      <c r="N36" s="26"/>
      <c r="O36" s="26"/>
      <c r="P36" s="26"/>
      <c r="Q36" s="26"/>
      <c r="R36" s="26"/>
      <c r="S36" s="26"/>
      <c r="T36" s="26"/>
      <c r="U36" s="26"/>
    </row>
    <row r="37" spans="3:21" ht="15" customHeight="1" x14ac:dyDescent="0.25">
      <c r="C37" s="23">
        <f t="shared" si="1"/>
        <v>28</v>
      </c>
      <c r="D37" s="89">
        <f t="shared" si="4"/>
        <v>0</v>
      </c>
      <c r="E37" s="89">
        <f t="shared" si="5"/>
        <v>0</v>
      </c>
      <c r="F37" s="89">
        <f t="shared" si="2"/>
        <v>0</v>
      </c>
      <c r="G37" s="89">
        <f t="shared" si="2"/>
        <v>0</v>
      </c>
      <c r="H37" s="89">
        <f t="shared" si="2"/>
        <v>0</v>
      </c>
      <c r="I37" s="89">
        <f t="shared" si="2"/>
        <v>0</v>
      </c>
      <c r="J37" s="89">
        <f t="shared" si="2"/>
        <v>0</v>
      </c>
      <c r="K37" s="89">
        <f t="shared" si="2"/>
        <v>0</v>
      </c>
      <c r="M37" s="23">
        <f t="shared" si="3"/>
        <v>28</v>
      </c>
      <c r="N37" s="26"/>
      <c r="O37" s="26"/>
      <c r="P37" s="26"/>
      <c r="Q37" s="26"/>
      <c r="R37" s="26"/>
      <c r="S37" s="26"/>
      <c r="T37" s="26"/>
      <c r="U37" s="26"/>
    </row>
    <row r="38" spans="3:21" ht="15" customHeight="1" x14ac:dyDescent="0.25">
      <c r="C38" s="23">
        <f t="shared" si="1"/>
        <v>29</v>
      </c>
      <c r="D38" s="89">
        <f t="shared" si="4"/>
        <v>0</v>
      </c>
      <c r="E38" s="89">
        <f t="shared" si="5"/>
        <v>0</v>
      </c>
      <c r="F38" s="89">
        <f t="shared" si="2"/>
        <v>0</v>
      </c>
      <c r="G38" s="89">
        <f t="shared" si="2"/>
        <v>0</v>
      </c>
      <c r="H38" s="89">
        <f t="shared" si="2"/>
        <v>0</v>
      </c>
      <c r="I38" s="89">
        <f t="shared" si="2"/>
        <v>0</v>
      </c>
      <c r="J38" s="89">
        <f t="shared" si="2"/>
        <v>0</v>
      </c>
      <c r="K38" s="89">
        <f t="shared" si="2"/>
        <v>0</v>
      </c>
      <c r="M38" s="23">
        <f t="shared" si="3"/>
        <v>29</v>
      </c>
      <c r="N38" s="26"/>
      <c r="O38" s="26"/>
      <c r="P38" s="26"/>
      <c r="Q38" s="26"/>
      <c r="R38" s="26"/>
      <c r="S38" s="26"/>
      <c r="T38" s="26"/>
      <c r="U38" s="26"/>
    </row>
    <row r="39" spans="3:21" ht="15" customHeight="1" x14ac:dyDescent="0.25">
      <c r="C39" s="23">
        <f t="shared" si="1"/>
        <v>30</v>
      </c>
      <c r="D39" s="89">
        <f t="shared" si="4"/>
        <v>0</v>
      </c>
      <c r="E39" s="89">
        <f t="shared" si="5"/>
        <v>0</v>
      </c>
      <c r="F39" s="89">
        <f t="shared" si="2"/>
        <v>0</v>
      </c>
      <c r="G39" s="89">
        <f t="shared" si="2"/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M39" s="23">
        <f t="shared" si="3"/>
        <v>30</v>
      </c>
      <c r="N39" s="26"/>
      <c r="O39" s="26"/>
      <c r="P39" s="26"/>
      <c r="Q39" s="26"/>
      <c r="R39" s="26"/>
      <c r="S39" s="26"/>
      <c r="T39" s="26"/>
      <c r="U39" s="26"/>
    </row>
    <row r="40" spans="3:21" ht="15" customHeight="1" x14ac:dyDescent="0.25">
      <c r="C40" s="23">
        <f t="shared" si="1"/>
        <v>31</v>
      </c>
      <c r="D40" s="89">
        <f t="shared" si="4"/>
        <v>0</v>
      </c>
      <c r="E40" s="89">
        <f t="shared" si="5"/>
        <v>0</v>
      </c>
      <c r="F40" s="89">
        <f t="shared" si="2"/>
        <v>0</v>
      </c>
      <c r="G40" s="89">
        <f t="shared" si="2"/>
        <v>0</v>
      </c>
      <c r="H40" s="89">
        <f t="shared" si="2"/>
        <v>0</v>
      </c>
      <c r="I40" s="89">
        <f t="shared" si="2"/>
        <v>0</v>
      </c>
      <c r="J40" s="89">
        <f t="shared" si="2"/>
        <v>0</v>
      </c>
      <c r="K40" s="89">
        <f t="shared" si="2"/>
        <v>0</v>
      </c>
      <c r="M40" s="23">
        <f t="shared" si="3"/>
        <v>31</v>
      </c>
      <c r="N40" s="26"/>
      <c r="O40" s="26"/>
      <c r="P40" s="26"/>
      <c r="Q40" s="26"/>
      <c r="R40" s="26"/>
      <c r="S40" s="26"/>
      <c r="T40" s="26"/>
      <c r="U40" s="26"/>
    </row>
    <row r="41" spans="3:21" ht="15" customHeight="1" x14ac:dyDescent="0.25">
      <c r="C41" s="23">
        <f t="shared" si="1"/>
        <v>32</v>
      </c>
      <c r="D41" s="89">
        <f t="shared" si="4"/>
        <v>0</v>
      </c>
      <c r="E41" s="89">
        <f t="shared" si="5"/>
        <v>0</v>
      </c>
      <c r="F41" s="89">
        <f t="shared" si="2"/>
        <v>0</v>
      </c>
      <c r="G41" s="89">
        <f t="shared" si="2"/>
        <v>0</v>
      </c>
      <c r="H41" s="89">
        <f t="shared" si="2"/>
        <v>0</v>
      </c>
      <c r="I41" s="89">
        <f t="shared" si="2"/>
        <v>0</v>
      </c>
      <c r="J41" s="89">
        <f t="shared" si="2"/>
        <v>0</v>
      </c>
      <c r="K41" s="89">
        <f t="shared" si="2"/>
        <v>0</v>
      </c>
      <c r="M41" s="23">
        <f t="shared" si="3"/>
        <v>32</v>
      </c>
      <c r="N41" s="26"/>
      <c r="O41" s="26"/>
      <c r="P41" s="26"/>
      <c r="Q41" s="26"/>
      <c r="R41" s="26"/>
      <c r="S41" s="26"/>
      <c r="T41" s="26"/>
      <c r="U41" s="26"/>
    </row>
    <row r="42" spans="3:21" ht="15" customHeight="1" x14ac:dyDescent="0.25">
      <c r="C42" s="23">
        <f t="shared" si="1"/>
        <v>33</v>
      </c>
      <c r="D42" s="89">
        <f t="shared" si="4"/>
        <v>0</v>
      </c>
      <c r="E42" s="89">
        <f t="shared" si="5"/>
        <v>0</v>
      </c>
      <c r="F42" s="89">
        <f t="shared" ref="F42:F61" si="6">IF(P42="-",0,P42)</f>
        <v>0</v>
      </c>
      <c r="G42" s="89">
        <f t="shared" ref="G42:G61" si="7">IF(Q42="-",0,Q42)</f>
        <v>0</v>
      </c>
      <c r="H42" s="89">
        <f t="shared" ref="H42:H61" si="8">IF(R42="-",0,R42)</f>
        <v>0</v>
      </c>
      <c r="I42" s="89">
        <f t="shared" ref="I42:I61" si="9">IF(S42="-",0,S42)</f>
        <v>0</v>
      </c>
      <c r="J42" s="89">
        <f t="shared" ref="J42:J61" si="10">IF(T42="-",0,T42)</f>
        <v>0</v>
      </c>
      <c r="K42" s="89">
        <f t="shared" ref="K42:K61" si="11">IF(U42="-",0,U42)</f>
        <v>0</v>
      </c>
      <c r="M42" s="23">
        <f t="shared" si="3"/>
        <v>33</v>
      </c>
      <c r="N42" s="26"/>
      <c r="O42" s="26"/>
      <c r="P42" s="26"/>
      <c r="Q42" s="26"/>
      <c r="R42" s="26"/>
      <c r="S42" s="26"/>
      <c r="T42" s="26"/>
      <c r="U42" s="26"/>
    </row>
    <row r="43" spans="3:21" ht="15" customHeight="1" x14ac:dyDescent="0.25">
      <c r="C43" s="23">
        <f t="shared" si="1"/>
        <v>34</v>
      </c>
      <c r="D43" s="89">
        <f t="shared" si="4"/>
        <v>0</v>
      </c>
      <c r="E43" s="89">
        <f t="shared" ref="E43:E61" si="12">IF(O43="-",0,O43)</f>
        <v>0</v>
      </c>
      <c r="F43" s="89">
        <f t="shared" si="6"/>
        <v>0</v>
      </c>
      <c r="G43" s="89">
        <f t="shared" si="7"/>
        <v>0</v>
      </c>
      <c r="H43" s="89">
        <f t="shared" si="8"/>
        <v>0</v>
      </c>
      <c r="I43" s="89">
        <f t="shared" si="9"/>
        <v>0</v>
      </c>
      <c r="J43" s="89">
        <f t="shared" si="10"/>
        <v>0</v>
      </c>
      <c r="K43" s="89">
        <f t="shared" si="11"/>
        <v>0</v>
      </c>
      <c r="M43" s="23">
        <f t="shared" si="3"/>
        <v>34</v>
      </c>
      <c r="N43" s="26"/>
      <c r="O43" s="26"/>
      <c r="P43" s="26"/>
      <c r="Q43" s="26"/>
      <c r="R43" s="26"/>
      <c r="S43" s="26"/>
      <c r="T43" s="26"/>
      <c r="U43" s="26"/>
    </row>
    <row r="44" spans="3:21" ht="15" customHeight="1" x14ac:dyDescent="0.25">
      <c r="C44" s="23">
        <f t="shared" si="1"/>
        <v>35</v>
      </c>
      <c r="D44" s="89">
        <f t="shared" si="4"/>
        <v>0</v>
      </c>
      <c r="E44" s="89">
        <f t="shared" si="12"/>
        <v>0</v>
      </c>
      <c r="F44" s="89">
        <f t="shared" si="6"/>
        <v>0</v>
      </c>
      <c r="G44" s="89">
        <f t="shared" si="7"/>
        <v>0</v>
      </c>
      <c r="H44" s="89">
        <f t="shared" si="8"/>
        <v>0</v>
      </c>
      <c r="I44" s="89">
        <f t="shared" si="9"/>
        <v>0</v>
      </c>
      <c r="J44" s="89">
        <f t="shared" si="10"/>
        <v>0</v>
      </c>
      <c r="K44" s="89">
        <f t="shared" si="11"/>
        <v>0</v>
      </c>
      <c r="M44" s="23">
        <f t="shared" si="3"/>
        <v>35</v>
      </c>
      <c r="N44" s="26"/>
      <c r="O44" s="26"/>
      <c r="P44" s="26"/>
      <c r="Q44" s="26"/>
      <c r="R44" s="26"/>
      <c r="S44" s="26"/>
      <c r="T44" s="26"/>
      <c r="U44" s="26"/>
    </row>
    <row r="45" spans="3:21" ht="15" customHeight="1" x14ac:dyDescent="0.25">
      <c r="C45" s="23">
        <f t="shared" si="1"/>
        <v>36</v>
      </c>
      <c r="D45" s="89">
        <f t="shared" si="4"/>
        <v>0</v>
      </c>
      <c r="E45" s="89">
        <f t="shared" si="12"/>
        <v>0</v>
      </c>
      <c r="F45" s="89">
        <f t="shared" si="6"/>
        <v>0</v>
      </c>
      <c r="G45" s="89">
        <f t="shared" si="7"/>
        <v>0</v>
      </c>
      <c r="H45" s="89">
        <f t="shared" si="8"/>
        <v>0</v>
      </c>
      <c r="I45" s="89">
        <f t="shared" si="9"/>
        <v>0</v>
      </c>
      <c r="J45" s="89">
        <f t="shared" si="10"/>
        <v>0</v>
      </c>
      <c r="K45" s="89">
        <f t="shared" si="11"/>
        <v>0</v>
      </c>
      <c r="M45" s="23">
        <f t="shared" si="3"/>
        <v>36</v>
      </c>
      <c r="N45" s="26"/>
      <c r="O45" s="26"/>
      <c r="P45" s="26"/>
      <c r="Q45" s="26"/>
      <c r="R45" s="26"/>
      <c r="S45" s="26"/>
      <c r="T45" s="26"/>
      <c r="U45" s="26"/>
    </row>
    <row r="46" spans="3:21" ht="15" customHeight="1" x14ac:dyDescent="0.25">
      <c r="C46" s="23">
        <f t="shared" si="1"/>
        <v>37</v>
      </c>
      <c r="D46" s="89">
        <f t="shared" si="4"/>
        <v>0</v>
      </c>
      <c r="E46" s="89">
        <f t="shared" si="12"/>
        <v>0</v>
      </c>
      <c r="F46" s="89">
        <f t="shared" si="6"/>
        <v>0</v>
      </c>
      <c r="G46" s="89">
        <f t="shared" si="7"/>
        <v>0</v>
      </c>
      <c r="H46" s="89">
        <f t="shared" si="8"/>
        <v>0</v>
      </c>
      <c r="I46" s="89">
        <f t="shared" si="9"/>
        <v>0</v>
      </c>
      <c r="J46" s="89">
        <f t="shared" si="10"/>
        <v>0</v>
      </c>
      <c r="K46" s="89">
        <f t="shared" si="11"/>
        <v>0</v>
      </c>
      <c r="M46" s="23">
        <f t="shared" si="3"/>
        <v>37</v>
      </c>
      <c r="N46" s="26"/>
      <c r="O46" s="26"/>
      <c r="P46" s="26"/>
      <c r="Q46" s="26"/>
      <c r="R46" s="26"/>
      <c r="S46" s="26"/>
      <c r="T46" s="26"/>
      <c r="U46" s="26"/>
    </row>
    <row r="47" spans="3:21" ht="15" customHeight="1" x14ac:dyDescent="0.25">
      <c r="C47" s="23">
        <f t="shared" si="1"/>
        <v>38</v>
      </c>
      <c r="D47" s="89">
        <f t="shared" si="4"/>
        <v>0</v>
      </c>
      <c r="E47" s="89">
        <f t="shared" si="12"/>
        <v>0</v>
      </c>
      <c r="F47" s="89">
        <f t="shared" si="6"/>
        <v>0</v>
      </c>
      <c r="G47" s="89">
        <f t="shared" si="7"/>
        <v>0</v>
      </c>
      <c r="H47" s="89">
        <f t="shared" si="8"/>
        <v>0</v>
      </c>
      <c r="I47" s="89">
        <f t="shared" si="9"/>
        <v>0</v>
      </c>
      <c r="J47" s="89">
        <f t="shared" si="10"/>
        <v>0</v>
      </c>
      <c r="K47" s="89">
        <f t="shared" si="11"/>
        <v>0</v>
      </c>
      <c r="M47" s="23">
        <f t="shared" si="3"/>
        <v>38</v>
      </c>
      <c r="N47" s="26"/>
      <c r="O47" s="26"/>
      <c r="P47" s="26"/>
      <c r="Q47" s="26"/>
      <c r="R47" s="26"/>
      <c r="S47" s="26"/>
      <c r="T47" s="26"/>
      <c r="U47" s="26"/>
    </row>
    <row r="48" spans="3:21" ht="15" customHeight="1" x14ac:dyDescent="0.25">
      <c r="C48" s="23">
        <f t="shared" si="1"/>
        <v>39</v>
      </c>
      <c r="D48" s="89">
        <f t="shared" si="4"/>
        <v>0</v>
      </c>
      <c r="E48" s="89">
        <f t="shared" si="12"/>
        <v>0</v>
      </c>
      <c r="F48" s="89">
        <f t="shared" si="6"/>
        <v>0</v>
      </c>
      <c r="G48" s="89">
        <f t="shared" si="7"/>
        <v>0</v>
      </c>
      <c r="H48" s="89">
        <f t="shared" si="8"/>
        <v>0</v>
      </c>
      <c r="I48" s="89">
        <f t="shared" si="9"/>
        <v>0</v>
      </c>
      <c r="J48" s="89">
        <f t="shared" si="10"/>
        <v>0</v>
      </c>
      <c r="K48" s="89">
        <f t="shared" si="11"/>
        <v>0</v>
      </c>
      <c r="M48" s="23">
        <f t="shared" si="3"/>
        <v>39</v>
      </c>
      <c r="N48" s="26"/>
      <c r="O48" s="26"/>
      <c r="P48" s="26"/>
      <c r="Q48" s="26"/>
      <c r="R48" s="26"/>
      <c r="S48" s="26"/>
      <c r="T48" s="26"/>
      <c r="U48" s="26"/>
    </row>
    <row r="49" spans="3:21" ht="15" customHeight="1" x14ac:dyDescent="0.25">
      <c r="C49" s="23">
        <f t="shared" si="1"/>
        <v>40</v>
      </c>
      <c r="D49" s="89">
        <f t="shared" si="4"/>
        <v>0</v>
      </c>
      <c r="E49" s="89">
        <f t="shared" si="12"/>
        <v>0</v>
      </c>
      <c r="F49" s="89">
        <f t="shared" si="6"/>
        <v>0</v>
      </c>
      <c r="G49" s="89">
        <f t="shared" si="7"/>
        <v>0</v>
      </c>
      <c r="H49" s="89">
        <f t="shared" si="8"/>
        <v>0</v>
      </c>
      <c r="I49" s="89">
        <f t="shared" si="9"/>
        <v>0</v>
      </c>
      <c r="J49" s="89">
        <f t="shared" si="10"/>
        <v>0</v>
      </c>
      <c r="K49" s="89">
        <f t="shared" si="11"/>
        <v>0</v>
      </c>
      <c r="M49" s="23">
        <f t="shared" si="3"/>
        <v>40</v>
      </c>
      <c r="N49" s="26"/>
      <c r="O49" s="26"/>
      <c r="P49" s="26"/>
      <c r="Q49" s="26"/>
      <c r="R49" s="26"/>
      <c r="S49" s="26"/>
      <c r="T49" s="26"/>
      <c r="U49" s="26"/>
    </row>
    <row r="50" spans="3:21" ht="15" customHeight="1" x14ac:dyDescent="0.25">
      <c r="C50" s="23">
        <f t="shared" si="1"/>
        <v>41</v>
      </c>
      <c r="D50" s="89">
        <f t="shared" si="4"/>
        <v>0</v>
      </c>
      <c r="E50" s="89">
        <f t="shared" si="12"/>
        <v>0</v>
      </c>
      <c r="F50" s="89">
        <f t="shared" si="6"/>
        <v>0</v>
      </c>
      <c r="G50" s="89">
        <f t="shared" si="7"/>
        <v>0</v>
      </c>
      <c r="H50" s="89">
        <f t="shared" si="8"/>
        <v>0</v>
      </c>
      <c r="I50" s="89">
        <f t="shared" si="9"/>
        <v>0</v>
      </c>
      <c r="J50" s="89">
        <f t="shared" si="10"/>
        <v>0</v>
      </c>
      <c r="K50" s="89">
        <f t="shared" si="11"/>
        <v>0</v>
      </c>
      <c r="M50" s="23">
        <f t="shared" si="3"/>
        <v>41</v>
      </c>
      <c r="N50" s="26"/>
      <c r="O50" s="26"/>
      <c r="P50" s="26"/>
      <c r="Q50" s="26"/>
      <c r="R50" s="26"/>
      <c r="S50" s="26"/>
      <c r="T50" s="26"/>
      <c r="U50" s="26"/>
    </row>
    <row r="51" spans="3:21" ht="15" customHeight="1" x14ac:dyDescent="0.25">
      <c r="C51" s="23">
        <f t="shared" si="1"/>
        <v>42</v>
      </c>
      <c r="D51" s="89">
        <f t="shared" si="4"/>
        <v>0</v>
      </c>
      <c r="E51" s="89">
        <f t="shared" si="12"/>
        <v>0</v>
      </c>
      <c r="F51" s="89">
        <f t="shared" si="6"/>
        <v>0</v>
      </c>
      <c r="G51" s="89">
        <f t="shared" si="7"/>
        <v>0</v>
      </c>
      <c r="H51" s="89">
        <f t="shared" si="8"/>
        <v>0</v>
      </c>
      <c r="I51" s="89">
        <f t="shared" si="9"/>
        <v>0</v>
      </c>
      <c r="J51" s="89">
        <f t="shared" si="10"/>
        <v>0</v>
      </c>
      <c r="K51" s="89">
        <f t="shared" si="11"/>
        <v>0</v>
      </c>
      <c r="M51" s="23">
        <f t="shared" si="3"/>
        <v>42</v>
      </c>
      <c r="N51" s="26"/>
      <c r="O51" s="26"/>
      <c r="P51" s="26"/>
      <c r="Q51" s="26"/>
      <c r="R51" s="26"/>
      <c r="S51" s="26"/>
      <c r="T51" s="26"/>
      <c r="U51" s="26"/>
    </row>
    <row r="52" spans="3:21" ht="15" customHeight="1" x14ac:dyDescent="0.25">
      <c r="C52" s="23">
        <f t="shared" si="1"/>
        <v>43</v>
      </c>
      <c r="D52" s="89">
        <f t="shared" si="4"/>
        <v>0</v>
      </c>
      <c r="E52" s="89">
        <f t="shared" si="12"/>
        <v>0</v>
      </c>
      <c r="F52" s="89">
        <f t="shared" si="6"/>
        <v>0</v>
      </c>
      <c r="G52" s="89">
        <f t="shared" si="7"/>
        <v>0</v>
      </c>
      <c r="H52" s="89">
        <f t="shared" si="8"/>
        <v>0</v>
      </c>
      <c r="I52" s="89">
        <f t="shared" si="9"/>
        <v>0</v>
      </c>
      <c r="J52" s="89">
        <f t="shared" si="10"/>
        <v>0</v>
      </c>
      <c r="K52" s="89">
        <f t="shared" si="11"/>
        <v>0</v>
      </c>
      <c r="M52" s="23">
        <f t="shared" si="3"/>
        <v>43</v>
      </c>
      <c r="N52" s="26"/>
      <c r="O52" s="26"/>
      <c r="P52" s="26"/>
      <c r="Q52" s="26"/>
      <c r="R52" s="26"/>
      <c r="S52" s="26"/>
      <c r="T52" s="26"/>
      <c r="U52" s="26"/>
    </row>
    <row r="53" spans="3:21" ht="15" customHeight="1" x14ac:dyDescent="0.25">
      <c r="C53" s="23">
        <f t="shared" si="1"/>
        <v>44</v>
      </c>
      <c r="D53" s="89">
        <f t="shared" si="4"/>
        <v>0</v>
      </c>
      <c r="E53" s="89">
        <f t="shared" si="12"/>
        <v>0</v>
      </c>
      <c r="F53" s="89">
        <f t="shared" si="6"/>
        <v>0</v>
      </c>
      <c r="G53" s="89">
        <f t="shared" si="7"/>
        <v>0</v>
      </c>
      <c r="H53" s="89">
        <f t="shared" si="8"/>
        <v>0</v>
      </c>
      <c r="I53" s="89">
        <f t="shared" si="9"/>
        <v>0</v>
      </c>
      <c r="J53" s="89">
        <f t="shared" si="10"/>
        <v>0</v>
      </c>
      <c r="K53" s="89">
        <f t="shared" si="11"/>
        <v>0</v>
      </c>
      <c r="M53" s="23">
        <f t="shared" si="3"/>
        <v>44</v>
      </c>
      <c r="N53" s="26"/>
      <c r="O53" s="26"/>
      <c r="P53" s="26"/>
      <c r="Q53" s="26"/>
      <c r="R53" s="26"/>
      <c r="S53" s="26"/>
      <c r="T53" s="26"/>
      <c r="U53" s="26"/>
    </row>
    <row r="54" spans="3:21" ht="15" customHeight="1" x14ac:dyDescent="0.25">
      <c r="C54" s="23">
        <f t="shared" si="1"/>
        <v>45</v>
      </c>
      <c r="D54" s="89">
        <f t="shared" si="4"/>
        <v>0</v>
      </c>
      <c r="E54" s="89">
        <f t="shared" si="12"/>
        <v>0</v>
      </c>
      <c r="F54" s="89">
        <f t="shared" si="6"/>
        <v>0</v>
      </c>
      <c r="G54" s="89">
        <f t="shared" si="7"/>
        <v>0</v>
      </c>
      <c r="H54" s="89">
        <f t="shared" si="8"/>
        <v>0</v>
      </c>
      <c r="I54" s="89">
        <f t="shared" si="9"/>
        <v>0</v>
      </c>
      <c r="J54" s="89">
        <f t="shared" si="10"/>
        <v>0</v>
      </c>
      <c r="K54" s="89">
        <f t="shared" si="11"/>
        <v>0</v>
      </c>
      <c r="M54" s="23">
        <f t="shared" si="3"/>
        <v>45</v>
      </c>
      <c r="N54" s="26"/>
      <c r="O54" s="26"/>
      <c r="P54" s="26"/>
      <c r="Q54" s="26"/>
      <c r="R54" s="26"/>
      <c r="S54" s="26"/>
      <c r="T54" s="26"/>
      <c r="U54" s="26"/>
    </row>
    <row r="55" spans="3:21" ht="15" customHeight="1" x14ac:dyDescent="0.25">
      <c r="C55" s="23">
        <f t="shared" si="1"/>
        <v>46</v>
      </c>
      <c r="D55" s="89">
        <f t="shared" si="4"/>
        <v>0</v>
      </c>
      <c r="E55" s="89">
        <f t="shared" si="12"/>
        <v>0</v>
      </c>
      <c r="F55" s="89">
        <f t="shared" si="6"/>
        <v>0</v>
      </c>
      <c r="G55" s="89">
        <f t="shared" si="7"/>
        <v>0</v>
      </c>
      <c r="H55" s="89">
        <f t="shared" si="8"/>
        <v>0</v>
      </c>
      <c r="I55" s="89">
        <f t="shared" si="9"/>
        <v>0</v>
      </c>
      <c r="J55" s="89">
        <f t="shared" si="10"/>
        <v>0</v>
      </c>
      <c r="K55" s="89">
        <f t="shared" si="11"/>
        <v>0</v>
      </c>
      <c r="M55" s="23">
        <f t="shared" si="3"/>
        <v>46</v>
      </c>
      <c r="N55" s="26"/>
      <c r="O55" s="26"/>
      <c r="P55" s="26"/>
      <c r="Q55" s="26"/>
      <c r="R55" s="26"/>
      <c r="S55" s="26"/>
      <c r="T55" s="26"/>
      <c r="U55" s="26"/>
    </row>
    <row r="56" spans="3:21" ht="15" customHeight="1" x14ac:dyDescent="0.25">
      <c r="C56" s="23">
        <f t="shared" si="1"/>
        <v>47</v>
      </c>
      <c r="D56" s="89">
        <f t="shared" si="4"/>
        <v>0</v>
      </c>
      <c r="E56" s="89">
        <f t="shared" si="12"/>
        <v>0</v>
      </c>
      <c r="F56" s="89">
        <f t="shared" si="6"/>
        <v>0</v>
      </c>
      <c r="G56" s="89">
        <f t="shared" si="7"/>
        <v>0</v>
      </c>
      <c r="H56" s="89">
        <f t="shared" si="8"/>
        <v>0</v>
      </c>
      <c r="I56" s="89">
        <f t="shared" si="9"/>
        <v>0</v>
      </c>
      <c r="J56" s="89">
        <f t="shared" si="10"/>
        <v>0</v>
      </c>
      <c r="K56" s="89">
        <f t="shared" si="11"/>
        <v>0</v>
      </c>
      <c r="M56" s="23">
        <f t="shared" si="3"/>
        <v>47</v>
      </c>
      <c r="N56" s="26"/>
      <c r="O56" s="26"/>
      <c r="P56" s="26"/>
      <c r="Q56" s="26"/>
      <c r="R56" s="26"/>
      <c r="S56" s="26"/>
      <c r="T56" s="26"/>
      <c r="U56" s="26"/>
    </row>
    <row r="57" spans="3:21" ht="15" customHeight="1" x14ac:dyDescent="0.25">
      <c r="C57" s="23">
        <f t="shared" si="1"/>
        <v>48</v>
      </c>
      <c r="D57" s="89">
        <f t="shared" si="4"/>
        <v>0</v>
      </c>
      <c r="E57" s="89">
        <f t="shared" si="12"/>
        <v>0</v>
      </c>
      <c r="F57" s="89">
        <f t="shared" si="6"/>
        <v>0</v>
      </c>
      <c r="G57" s="89">
        <f t="shared" si="7"/>
        <v>0</v>
      </c>
      <c r="H57" s="89">
        <f t="shared" si="8"/>
        <v>0</v>
      </c>
      <c r="I57" s="89">
        <f t="shared" si="9"/>
        <v>0</v>
      </c>
      <c r="J57" s="89">
        <f t="shared" si="10"/>
        <v>0</v>
      </c>
      <c r="K57" s="89">
        <f t="shared" si="11"/>
        <v>0</v>
      </c>
      <c r="M57" s="23">
        <f t="shared" si="3"/>
        <v>48</v>
      </c>
      <c r="N57" s="26"/>
      <c r="O57" s="26"/>
      <c r="P57" s="26"/>
      <c r="Q57" s="26"/>
      <c r="R57" s="26"/>
      <c r="S57" s="26"/>
      <c r="T57" s="26"/>
      <c r="U57" s="26"/>
    </row>
    <row r="58" spans="3:21" ht="15" customHeight="1" x14ac:dyDescent="0.25">
      <c r="C58" s="23">
        <f t="shared" si="1"/>
        <v>49</v>
      </c>
      <c r="D58" s="89">
        <f t="shared" si="4"/>
        <v>0</v>
      </c>
      <c r="E58" s="89">
        <f t="shared" si="12"/>
        <v>0</v>
      </c>
      <c r="F58" s="89">
        <f t="shared" si="6"/>
        <v>0</v>
      </c>
      <c r="G58" s="89">
        <f t="shared" si="7"/>
        <v>0</v>
      </c>
      <c r="H58" s="89">
        <f t="shared" si="8"/>
        <v>0</v>
      </c>
      <c r="I58" s="89">
        <f t="shared" si="9"/>
        <v>0</v>
      </c>
      <c r="J58" s="89">
        <f t="shared" si="10"/>
        <v>0</v>
      </c>
      <c r="K58" s="89">
        <f t="shared" si="11"/>
        <v>0</v>
      </c>
      <c r="M58" s="23">
        <f t="shared" si="3"/>
        <v>49</v>
      </c>
      <c r="N58" s="26"/>
      <c r="O58" s="26"/>
      <c r="P58" s="26"/>
      <c r="Q58" s="26"/>
      <c r="R58" s="26"/>
      <c r="S58" s="26"/>
      <c r="T58" s="26"/>
      <c r="U58" s="26"/>
    </row>
    <row r="59" spans="3:21" ht="15" customHeight="1" x14ac:dyDescent="0.25">
      <c r="C59" s="23">
        <f t="shared" si="1"/>
        <v>50</v>
      </c>
      <c r="D59" s="89">
        <f t="shared" si="4"/>
        <v>0</v>
      </c>
      <c r="E59" s="89">
        <f t="shared" si="12"/>
        <v>0</v>
      </c>
      <c r="F59" s="89">
        <f t="shared" si="6"/>
        <v>0</v>
      </c>
      <c r="G59" s="89">
        <f t="shared" si="7"/>
        <v>0</v>
      </c>
      <c r="H59" s="89">
        <f t="shared" si="8"/>
        <v>0</v>
      </c>
      <c r="I59" s="89">
        <f t="shared" si="9"/>
        <v>0</v>
      </c>
      <c r="J59" s="89">
        <f t="shared" si="10"/>
        <v>0</v>
      </c>
      <c r="K59" s="89">
        <f t="shared" si="11"/>
        <v>0</v>
      </c>
      <c r="M59" s="23">
        <f t="shared" si="3"/>
        <v>50</v>
      </c>
      <c r="N59" s="26"/>
      <c r="O59" s="26"/>
      <c r="P59" s="26"/>
      <c r="Q59" s="26"/>
      <c r="R59" s="26"/>
      <c r="S59" s="26"/>
      <c r="T59" s="26"/>
      <c r="U59" s="26"/>
    </row>
    <row r="60" spans="3:21" ht="15" customHeight="1" x14ac:dyDescent="0.25">
      <c r="C60" s="23">
        <f t="shared" si="1"/>
        <v>51</v>
      </c>
      <c r="D60" s="89">
        <f t="shared" si="4"/>
        <v>0</v>
      </c>
      <c r="E60" s="89">
        <f t="shared" si="12"/>
        <v>0</v>
      </c>
      <c r="F60" s="89">
        <f t="shared" si="6"/>
        <v>0</v>
      </c>
      <c r="G60" s="89">
        <f t="shared" si="7"/>
        <v>0</v>
      </c>
      <c r="H60" s="89">
        <f t="shared" si="8"/>
        <v>0</v>
      </c>
      <c r="I60" s="89">
        <f t="shared" si="9"/>
        <v>0</v>
      </c>
      <c r="J60" s="89">
        <f t="shared" si="10"/>
        <v>0</v>
      </c>
      <c r="K60" s="89">
        <f t="shared" si="11"/>
        <v>0</v>
      </c>
      <c r="M60" s="23">
        <f t="shared" si="3"/>
        <v>51</v>
      </c>
      <c r="N60" s="26"/>
      <c r="O60" s="26"/>
      <c r="P60" s="26"/>
      <c r="Q60" s="26"/>
      <c r="R60" s="26"/>
      <c r="S60" s="26"/>
      <c r="T60" s="26"/>
      <c r="U60" s="26"/>
    </row>
    <row r="61" spans="3:21" ht="15" customHeight="1" x14ac:dyDescent="0.25">
      <c r="C61" s="23">
        <f t="shared" si="1"/>
        <v>52</v>
      </c>
      <c r="D61" s="89">
        <f t="shared" si="4"/>
        <v>0</v>
      </c>
      <c r="E61" s="89">
        <f t="shared" si="12"/>
        <v>0</v>
      </c>
      <c r="F61" s="89">
        <f t="shared" si="6"/>
        <v>0</v>
      </c>
      <c r="G61" s="89">
        <f t="shared" si="7"/>
        <v>0</v>
      </c>
      <c r="H61" s="89">
        <f t="shared" si="8"/>
        <v>0</v>
      </c>
      <c r="I61" s="89">
        <f t="shared" si="9"/>
        <v>0</v>
      </c>
      <c r="J61" s="89">
        <f t="shared" si="10"/>
        <v>0</v>
      </c>
      <c r="K61" s="89">
        <f t="shared" si="11"/>
        <v>0</v>
      </c>
      <c r="M61" s="23">
        <f t="shared" si="3"/>
        <v>52</v>
      </c>
      <c r="N61" s="26"/>
      <c r="O61" s="26"/>
      <c r="P61" s="26"/>
      <c r="Q61" s="26"/>
      <c r="R61" s="26"/>
      <c r="S61" s="26"/>
      <c r="T61" s="26"/>
      <c r="U61" s="26"/>
    </row>
    <row r="62" spans="3:21" ht="15" customHeight="1" x14ac:dyDescent="0.25">
      <c r="C62" s="23"/>
      <c r="D62" s="89"/>
      <c r="E62" s="89"/>
      <c r="F62" s="89"/>
      <c r="G62" s="89"/>
      <c r="H62" s="89"/>
      <c r="I62" s="89"/>
      <c r="J62" s="89"/>
      <c r="K62" s="89"/>
      <c r="M62" s="23"/>
      <c r="N62" s="26"/>
      <c r="O62" s="26"/>
      <c r="P62" s="26"/>
      <c r="Q62" s="26"/>
      <c r="R62" s="26"/>
      <c r="S62" s="26"/>
      <c r="T62" s="26"/>
      <c r="U62" s="26"/>
    </row>
    <row r="63" spans="3:21" ht="15" customHeight="1" x14ac:dyDescent="0.25">
      <c r="C63" s="23"/>
      <c r="D63" s="89" t="s">
        <v>250</v>
      </c>
      <c r="E63" s="89">
        <f>SUM(E10:E61)</f>
        <v>0</v>
      </c>
      <c r="F63" s="89">
        <f t="shared" ref="F63:K63" si="13">SUM(F10:F61)</f>
        <v>0</v>
      </c>
      <c r="G63" s="89">
        <f t="shared" si="13"/>
        <v>0</v>
      </c>
      <c r="H63" s="89">
        <f t="shared" si="13"/>
        <v>0</v>
      </c>
      <c r="I63" s="89">
        <f t="shared" si="13"/>
        <v>0</v>
      </c>
      <c r="J63" s="89">
        <f t="shared" si="13"/>
        <v>0</v>
      </c>
      <c r="K63" s="89">
        <f t="shared" si="13"/>
        <v>0</v>
      </c>
      <c r="M63" s="23"/>
      <c r="N63" s="26" t="s">
        <v>250</v>
      </c>
      <c r="O63" s="26">
        <f>SUM(O10:O61)</f>
        <v>0</v>
      </c>
      <c r="P63" s="26">
        <f t="shared" ref="P63:U63" si="14">SUM(P10:P61)</f>
        <v>0</v>
      </c>
      <c r="Q63" s="26">
        <f t="shared" si="14"/>
        <v>0</v>
      </c>
      <c r="R63" s="26">
        <f t="shared" si="14"/>
        <v>0</v>
      </c>
      <c r="S63" s="26">
        <f t="shared" si="14"/>
        <v>0</v>
      </c>
      <c r="T63" s="26">
        <f t="shared" si="14"/>
        <v>0</v>
      </c>
      <c r="U63" s="26">
        <f t="shared" si="14"/>
        <v>0</v>
      </c>
    </row>
    <row r="64" spans="3:21" ht="15" customHeight="1" x14ac:dyDescent="0.25">
      <c r="C64" s="23"/>
      <c r="D64" s="89"/>
      <c r="E64" s="89"/>
      <c r="F64" s="89"/>
      <c r="G64" s="89"/>
      <c r="H64" s="89"/>
      <c r="I64" s="89"/>
      <c r="J64" s="89"/>
      <c r="K64" s="89"/>
      <c r="M64" s="23"/>
      <c r="N64" s="26"/>
      <c r="O64" s="26"/>
      <c r="P64" s="26"/>
      <c r="Q64" s="26"/>
      <c r="R64" s="26"/>
      <c r="S64" s="26"/>
      <c r="T64" s="26"/>
      <c r="U64" s="26"/>
    </row>
    <row r="65" spans="3:21" ht="15" customHeight="1" x14ac:dyDescent="0.25">
      <c r="C65" s="23"/>
      <c r="D65" s="89" t="s">
        <v>248</v>
      </c>
      <c r="E65" s="89">
        <f t="shared" ref="E65:K65" si="15">IF(O65="-",0,O65)</f>
        <v>0</v>
      </c>
      <c r="F65" s="89">
        <f t="shared" si="15"/>
        <v>0</v>
      </c>
      <c r="G65" s="89">
        <f t="shared" si="15"/>
        <v>0</v>
      </c>
      <c r="H65" s="89">
        <f t="shared" si="15"/>
        <v>0</v>
      </c>
      <c r="I65" s="89">
        <f t="shared" si="15"/>
        <v>0</v>
      </c>
      <c r="J65" s="89">
        <f t="shared" si="15"/>
        <v>0</v>
      </c>
      <c r="K65" s="89">
        <f t="shared" si="15"/>
        <v>0</v>
      </c>
      <c r="M65" s="23"/>
      <c r="N65" s="26" t="s">
        <v>248</v>
      </c>
      <c r="O65" s="26"/>
      <c r="P65" s="26"/>
      <c r="Q65" s="26"/>
      <c r="R65" s="26"/>
      <c r="S65" s="26"/>
      <c r="T65" s="26"/>
      <c r="U65" s="26"/>
    </row>
    <row r="66" spans="3:21" ht="15" customHeight="1" x14ac:dyDescent="0.25">
      <c r="C66" s="23"/>
      <c r="D66" s="26"/>
      <c r="E66" s="26"/>
      <c r="F66" s="26"/>
      <c r="G66" s="26"/>
      <c r="H66" s="26"/>
      <c r="I66" s="26"/>
      <c r="J66" s="26"/>
      <c r="K66" s="26"/>
      <c r="M66" s="23"/>
      <c r="N66" s="26"/>
      <c r="O66" s="26"/>
      <c r="P66" s="26"/>
      <c r="Q66" s="26"/>
      <c r="R66" s="26"/>
      <c r="S66" s="26"/>
      <c r="T66" s="26"/>
      <c r="U66" s="26"/>
    </row>
    <row r="67" spans="3:21" ht="15" customHeight="1" x14ac:dyDescent="0.25">
      <c r="C67" s="23"/>
      <c r="D67" s="32" t="s">
        <v>247</v>
      </c>
      <c r="E67" s="32" t="s">
        <v>180</v>
      </c>
      <c r="F67" s="32" t="s">
        <v>180</v>
      </c>
      <c r="G67" s="32" t="s">
        <v>180</v>
      </c>
      <c r="H67" s="32" t="s">
        <v>180</v>
      </c>
      <c r="I67" s="32" t="s">
        <v>180</v>
      </c>
      <c r="J67" s="32" t="s">
        <v>180</v>
      </c>
      <c r="K67" s="32" t="s">
        <v>180</v>
      </c>
      <c r="M67" s="23"/>
      <c r="N67" s="32" t="s">
        <v>247</v>
      </c>
      <c r="O67" s="32" t="s">
        <v>180</v>
      </c>
      <c r="P67" s="32" t="s">
        <v>180</v>
      </c>
      <c r="Q67" s="32" t="s">
        <v>180</v>
      </c>
      <c r="R67" s="32" t="s">
        <v>180</v>
      </c>
      <c r="S67" s="32" t="s">
        <v>180</v>
      </c>
      <c r="T67" s="32" t="s">
        <v>180</v>
      </c>
      <c r="U67" s="32" t="s">
        <v>180</v>
      </c>
    </row>
    <row r="68" spans="3:21" ht="15" customHeight="1" x14ac:dyDescent="0.25">
      <c r="C68" s="23"/>
      <c r="D68" s="25"/>
      <c r="E68" s="32" t="s">
        <v>241</v>
      </c>
      <c r="F68" s="32" t="s">
        <v>236</v>
      </c>
      <c r="G68" s="32" t="s">
        <v>237</v>
      </c>
      <c r="H68" s="32" t="s">
        <v>238</v>
      </c>
      <c r="I68" s="32" t="s">
        <v>239</v>
      </c>
      <c r="J68" s="32" t="s">
        <v>245</v>
      </c>
      <c r="K68" s="32" t="s">
        <v>240</v>
      </c>
      <c r="M68" s="23"/>
      <c r="N68" s="25"/>
      <c r="O68" s="32" t="s">
        <v>241</v>
      </c>
      <c r="P68" s="32" t="s">
        <v>236</v>
      </c>
      <c r="Q68" s="32" t="s">
        <v>237</v>
      </c>
      <c r="R68" s="32" t="s">
        <v>238</v>
      </c>
      <c r="S68" s="32" t="s">
        <v>239</v>
      </c>
      <c r="T68" s="32" t="s">
        <v>245</v>
      </c>
      <c r="U68" s="32" t="s">
        <v>240</v>
      </c>
    </row>
    <row r="69" spans="3:21" ht="15" customHeight="1" x14ac:dyDescent="0.25">
      <c r="C69" s="23"/>
      <c r="D69" s="25"/>
      <c r="E69" s="25"/>
      <c r="F69" s="32" t="s">
        <v>242</v>
      </c>
      <c r="G69" s="32" t="s">
        <v>243</v>
      </c>
      <c r="H69" s="32" t="s">
        <v>244</v>
      </c>
      <c r="I69" s="32" t="s">
        <v>241</v>
      </c>
      <c r="J69" s="25"/>
      <c r="K69" s="32" t="s">
        <v>246</v>
      </c>
      <c r="M69" s="23"/>
      <c r="N69" s="25"/>
      <c r="O69" s="25"/>
      <c r="P69" s="32" t="s">
        <v>242</v>
      </c>
      <c r="Q69" s="32" t="s">
        <v>243</v>
      </c>
      <c r="R69" s="32" t="s">
        <v>244</v>
      </c>
      <c r="S69" s="32" t="s">
        <v>241</v>
      </c>
      <c r="T69" s="25"/>
      <c r="U69" s="32" t="s">
        <v>246</v>
      </c>
    </row>
    <row r="70" spans="3:21" ht="15" customHeight="1" x14ac:dyDescent="0.25">
      <c r="C70" s="23"/>
      <c r="D70" s="25"/>
      <c r="E70" s="25"/>
      <c r="F70" s="25"/>
      <c r="G70" s="25"/>
      <c r="H70" s="25"/>
      <c r="I70" s="25"/>
      <c r="J70" s="25"/>
      <c r="M70" s="23"/>
      <c r="N70" s="25"/>
      <c r="O70" s="25"/>
      <c r="P70" s="25"/>
      <c r="Q70" s="25"/>
      <c r="R70" s="25"/>
      <c r="S70" s="25"/>
      <c r="T70" s="25"/>
    </row>
    <row r="71" spans="3:21" ht="15" customHeight="1" x14ac:dyDescent="0.25">
      <c r="C71" s="23"/>
      <c r="D71" s="25"/>
      <c r="E71" s="25"/>
      <c r="F71" s="25"/>
      <c r="G71" s="25"/>
      <c r="H71" s="25"/>
      <c r="I71" s="25"/>
      <c r="J71" s="25"/>
      <c r="M71" s="23"/>
      <c r="N71" s="25"/>
      <c r="O71" s="25"/>
      <c r="P71" s="25"/>
      <c r="Q71" s="25"/>
      <c r="R71" s="25"/>
      <c r="S71" s="25"/>
      <c r="T71" s="25"/>
    </row>
    <row r="72" spans="3:21" ht="15" customHeight="1" x14ac:dyDescent="0.25">
      <c r="C72" s="23"/>
      <c r="D72" s="25"/>
      <c r="E72" s="25"/>
      <c r="F72" s="25"/>
      <c r="G72" s="25"/>
      <c r="H72" s="25"/>
      <c r="I72" s="25"/>
      <c r="J72" s="25"/>
      <c r="M72" s="23"/>
      <c r="N72" s="25"/>
      <c r="O72" s="25"/>
      <c r="P72" s="25"/>
      <c r="Q72" s="25"/>
      <c r="R72" s="25"/>
      <c r="S72" s="25"/>
      <c r="T72" s="25"/>
    </row>
    <row r="73" spans="3:21" ht="15" customHeight="1" x14ac:dyDescent="0.25">
      <c r="C73" s="23"/>
      <c r="D73" s="25"/>
      <c r="E73" s="25"/>
      <c r="F73" s="25"/>
      <c r="G73" s="25"/>
      <c r="H73" s="25"/>
      <c r="I73" s="25"/>
      <c r="J73" s="25"/>
      <c r="M73" s="23"/>
      <c r="N73" s="25"/>
      <c r="O73" s="25"/>
      <c r="P73" s="25"/>
      <c r="Q73" s="25"/>
      <c r="R73" s="25"/>
      <c r="S73" s="25"/>
      <c r="T73" s="25"/>
    </row>
    <row r="74" spans="3:21" ht="15" customHeight="1" x14ac:dyDescent="0.25">
      <c r="C74" s="23"/>
      <c r="D74" s="25"/>
      <c r="E74" s="25"/>
      <c r="F74" s="25"/>
      <c r="G74" s="25"/>
      <c r="H74" s="25"/>
      <c r="I74" s="25"/>
      <c r="J74" s="25"/>
      <c r="M74" s="23"/>
      <c r="N74" s="25"/>
      <c r="O74" s="25"/>
      <c r="P74" s="25"/>
      <c r="Q74" s="25"/>
      <c r="R74" s="25"/>
      <c r="S74" s="25"/>
      <c r="T74" s="25"/>
    </row>
    <row r="75" spans="3:21" ht="15" customHeight="1" x14ac:dyDescent="0.25">
      <c r="C75" s="23"/>
      <c r="D75" s="25"/>
      <c r="E75" s="25"/>
      <c r="F75" s="25"/>
      <c r="G75" s="25"/>
      <c r="H75" s="25"/>
      <c r="I75" s="25"/>
      <c r="J75" s="25"/>
      <c r="M75" s="23"/>
      <c r="N75" s="25"/>
      <c r="O75" s="25"/>
      <c r="P75" s="25"/>
      <c r="Q75" s="25"/>
      <c r="R75" s="25"/>
      <c r="S75" s="25"/>
      <c r="T75" s="25"/>
    </row>
    <row r="76" spans="3:21" ht="15" customHeight="1" x14ac:dyDescent="0.25">
      <c r="C76" s="23"/>
      <c r="D76" s="25"/>
      <c r="E76" s="25"/>
      <c r="F76" s="25"/>
      <c r="G76" s="25"/>
      <c r="H76" s="25"/>
      <c r="I76" s="25"/>
      <c r="J76" s="25"/>
      <c r="M76" s="23"/>
      <c r="N76" s="25"/>
      <c r="O76" s="25"/>
      <c r="P76" s="25"/>
      <c r="Q76" s="25"/>
      <c r="R76" s="25"/>
      <c r="S76" s="25"/>
      <c r="T76" s="25"/>
    </row>
    <row r="77" spans="3:21" ht="15" customHeight="1" x14ac:dyDescent="0.25">
      <c r="C77" s="23"/>
      <c r="D77" s="25"/>
      <c r="E77" s="25"/>
      <c r="F77" s="25"/>
      <c r="G77" s="25"/>
      <c r="H77" s="25"/>
      <c r="I77" s="25"/>
      <c r="J77" s="25"/>
      <c r="M77" s="23"/>
      <c r="N77" s="25"/>
      <c r="O77" s="25"/>
      <c r="P77" s="25"/>
      <c r="Q77" s="25"/>
      <c r="R77" s="25"/>
      <c r="S77" s="25"/>
      <c r="T77" s="25"/>
    </row>
    <row r="78" spans="3:21" ht="15" customHeight="1" x14ac:dyDescent="0.25">
      <c r="C78" s="23"/>
      <c r="D78" s="25"/>
      <c r="E78" s="25"/>
      <c r="F78" s="25"/>
      <c r="G78" s="25"/>
      <c r="H78" s="25"/>
      <c r="I78" s="25"/>
      <c r="J78" s="25"/>
      <c r="M78" s="23"/>
      <c r="N78" s="25"/>
      <c r="O78" s="25"/>
      <c r="P78" s="25"/>
      <c r="Q78" s="25"/>
      <c r="R78" s="25"/>
      <c r="S78" s="25"/>
      <c r="T78" s="25"/>
    </row>
    <row r="79" spans="3:21" ht="15" customHeight="1" x14ac:dyDescent="0.25">
      <c r="C79" s="23"/>
      <c r="D79" s="25"/>
      <c r="E79" s="25"/>
      <c r="F79" s="25"/>
      <c r="G79" s="25"/>
      <c r="H79" s="25"/>
      <c r="I79" s="25"/>
      <c r="J79" s="25"/>
      <c r="M79" s="23"/>
      <c r="N79" s="25"/>
      <c r="O79" s="25"/>
      <c r="P79" s="25"/>
      <c r="Q79" s="25"/>
      <c r="R79" s="25"/>
      <c r="S79" s="25"/>
      <c r="T79" s="25"/>
    </row>
    <row r="80" spans="3:21" ht="15" customHeight="1" x14ac:dyDescent="0.25">
      <c r="C80" s="23"/>
      <c r="D80" s="25"/>
      <c r="E80" s="25"/>
      <c r="F80" s="25"/>
      <c r="G80" s="25"/>
      <c r="H80" s="25"/>
      <c r="I80" s="25"/>
      <c r="J80" s="25"/>
      <c r="M80" s="23"/>
      <c r="N80" s="25"/>
      <c r="O80" s="25"/>
      <c r="P80" s="25"/>
      <c r="Q80" s="25"/>
      <c r="R80" s="25"/>
      <c r="S80" s="25"/>
      <c r="T80" s="25"/>
    </row>
    <row r="81" spans="3:20" ht="15" customHeight="1" x14ac:dyDescent="0.25">
      <c r="C81" s="23"/>
      <c r="D81" s="25"/>
      <c r="E81" s="25"/>
      <c r="F81" s="25"/>
      <c r="G81" s="25"/>
      <c r="H81" s="25"/>
      <c r="I81" s="25"/>
      <c r="J81" s="25"/>
      <c r="M81" s="23"/>
      <c r="N81" s="25"/>
      <c r="O81" s="25"/>
      <c r="P81" s="25"/>
      <c r="Q81" s="25"/>
      <c r="R81" s="25"/>
      <c r="S81" s="25"/>
      <c r="T81" s="25"/>
    </row>
    <row r="82" spans="3:20" ht="15" customHeight="1" x14ac:dyDescent="0.25">
      <c r="C82" s="23"/>
      <c r="D82" s="25"/>
      <c r="E82" s="25"/>
      <c r="F82" s="25"/>
      <c r="G82" s="25"/>
      <c r="H82" s="25"/>
      <c r="I82" s="25"/>
      <c r="J82" s="25"/>
      <c r="M82" s="23"/>
      <c r="N82" s="25"/>
      <c r="O82" s="25"/>
      <c r="P82" s="25"/>
      <c r="Q82" s="25"/>
      <c r="R82" s="25"/>
      <c r="S82" s="25"/>
      <c r="T82" s="25"/>
    </row>
    <row r="83" spans="3:20" ht="15" customHeight="1" x14ac:dyDescent="0.25">
      <c r="D83" s="25"/>
      <c r="E83" s="25"/>
      <c r="F83" s="25"/>
      <c r="G83" s="25"/>
      <c r="H83" s="25"/>
      <c r="I83" s="25"/>
      <c r="J83" s="25"/>
      <c r="N83" s="25"/>
      <c r="O83" s="25"/>
      <c r="P83" s="25"/>
      <c r="Q83" s="25"/>
      <c r="R83" s="25"/>
      <c r="S83" s="25"/>
      <c r="T83" s="25"/>
    </row>
    <row r="84" spans="3:20" ht="15" customHeight="1" x14ac:dyDescent="0.25">
      <c r="D84" s="25"/>
      <c r="E84" s="25"/>
      <c r="F84" s="25"/>
      <c r="G84" s="25"/>
      <c r="H84" s="25"/>
      <c r="I84" s="25"/>
      <c r="J84" s="25"/>
      <c r="N84" s="25"/>
      <c r="O84" s="25"/>
      <c r="P84" s="25"/>
      <c r="Q84" s="25"/>
      <c r="R84" s="25"/>
      <c r="S84" s="25"/>
      <c r="T84" s="25"/>
    </row>
    <row r="85" spans="3:20" ht="15" customHeight="1" x14ac:dyDescent="0.25">
      <c r="D85" s="25"/>
      <c r="E85" s="25"/>
      <c r="F85" s="25"/>
      <c r="G85" s="25"/>
      <c r="H85" s="25"/>
      <c r="I85" s="25"/>
      <c r="J85" s="25"/>
      <c r="N85" s="25"/>
      <c r="O85" s="25"/>
      <c r="P85" s="25"/>
      <c r="Q85" s="25"/>
      <c r="R85" s="25"/>
      <c r="S85" s="25"/>
      <c r="T85" s="25"/>
    </row>
    <row r="86" spans="3:20" ht="15" customHeight="1" x14ac:dyDescent="0.25">
      <c r="D86" s="25"/>
      <c r="E86" s="25"/>
      <c r="F86" s="25"/>
      <c r="G86" s="25"/>
      <c r="H86" s="25"/>
      <c r="I86" s="25"/>
      <c r="J86" s="25"/>
      <c r="N86" s="25"/>
      <c r="O86" s="25"/>
      <c r="P86" s="25"/>
      <c r="Q86" s="25"/>
      <c r="R86" s="25"/>
      <c r="S86" s="25"/>
      <c r="T86" s="25"/>
    </row>
    <row r="87" spans="3:20" ht="15" customHeight="1" x14ac:dyDescent="0.25">
      <c r="D87" s="25"/>
      <c r="E87" s="25"/>
      <c r="F87" s="25"/>
      <c r="G87" s="25"/>
      <c r="H87" s="25"/>
      <c r="I87" s="25"/>
      <c r="J87" s="25"/>
      <c r="N87" s="25"/>
      <c r="O87" s="25"/>
      <c r="P87" s="25"/>
      <c r="Q87" s="25"/>
      <c r="R87" s="25"/>
      <c r="S87" s="25"/>
      <c r="T87" s="25"/>
    </row>
    <row r="88" spans="3:20" ht="15" customHeight="1" x14ac:dyDescent="0.25">
      <c r="D88" s="25"/>
      <c r="E88" s="25"/>
      <c r="F88" s="25"/>
      <c r="G88" s="25"/>
      <c r="H88" s="25"/>
      <c r="I88" s="25"/>
      <c r="J88" s="25"/>
      <c r="N88" s="25"/>
      <c r="O88" s="25"/>
      <c r="P88" s="25"/>
      <c r="Q88" s="25"/>
      <c r="R88" s="25"/>
      <c r="S88" s="25"/>
      <c r="T88" s="25"/>
    </row>
    <row r="89" spans="3:20" ht="15" customHeight="1" x14ac:dyDescent="0.25">
      <c r="D89" s="25"/>
      <c r="E89" s="25"/>
      <c r="F89" s="25"/>
      <c r="G89" s="25"/>
      <c r="H89" s="25"/>
      <c r="I89" s="25"/>
      <c r="J89" s="25"/>
      <c r="N89" s="25"/>
      <c r="O89" s="25"/>
      <c r="P89" s="25"/>
      <c r="Q89" s="25"/>
      <c r="R89" s="25"/>
      <c r="S89" s="25"/>
      <c r="T89" s="25"/>
    </row>
    <row r="90" spans="3:20" ht="15" customHeight="1" x14ac:dyDescent="0.25">
      <c r="D90" s="25"/>
      <c r="E90" s="25"/>
      <c r="F90" s="25"/>
      <c r="G90" s="25"/>
      <c r="H90" s="25"/>
      <c r="I90" s="25"/>
      <c r="J90" s="25"/>
      <c r="N90" s="25"/>
      <c r="O90" s="25"/>
      <c r="P90" s="25"/>
      <c r="Q90" s="25"/>
      <c r="R90" s="25"/>
      <c r="S90" s="25"/>
      <c r="T90" s="25"/>
    </row>
    <row r="91" spans="3:20" ht="15" customHeight="1" x14ac:dyDescent="0.25">
      <c r="D91" s="25"/>
      <c r="E91" s="25"/>
      <c r="F91" s="25"/>
      <c r="G91" s="25"/>
      <c r="H91" s="25"/>
      <c r="I91" s="25"/>
      <c r="J91" s="25"/>
      <c r="N91" s="25"/>
      <c r="O91" s="25"/>
      <c r="P91" s="25"/>
      <c r="Q91" s="25"/>
      <c r="R91" s="25"/>
      <c r="S91" s="25"/>
      <c r="T91" s="25"/>
    </row>
    <row r="92" spans="3:20" ht="15" customHeight="1" x14ac:dyDescent="0.25">
      <c r="D92" s="25"/>
      <c r="E92" s="25"/>
      <c r="F92" s="25"/>
      <c r="G92" s="25"/>
      <c r="H92" s="25"/>
      <c r="I92" s="25"/>
      <c r="J92" s="25"/>
      <c r="N92" s="25"/>
      <c r="O92" s="25"/>
      <c r="P92" s="25"/>
      <c r="Q92" s="25"/>
      <c r="R92" s="25"/>
      <c r="S92" s="25"/>
      <c r="T92" s="25"/>
    </row>
    <row r="93" spans="3:20" ht="15" customHeight="1" x14ac:dyDescent="0.25">
      <c r="D93" s="25"/>
      <c r="E93" s="25"/>
      <c r="F93" s="25"/>
      <c r="G93" s="25"/>
      <c r="H93" s="25"/>
      <c r="I93" s="25"/>
      <c r="J93" s="25"/>
      <c r="N93" s="25"/>
      <c r="O93" s="25"/>
      <c r="P93" s="25"/>
      <c r="Q93" s="25"/>
      <c r="R93" s="25"/>
      <c r="S93" s="25"/>
      <c r="T93" s="25"/>
    </row>
    <row r="94" spans="3:20" ht="15" customHeight="1" x14ac:dyDescent="0.25">
      <c r="D94" s="25"/>
      <c r="E94" s="25"/>
      <c r="F94" s="25"/>
      <c r="G94" s="25"/>
      <c r="H94" s="25"/>
      <c r="I94" s="25"/>
      <c r="J94" s="25"/>
      <c r="N94" s="25"/>
      <c r="O94" s="25"/>
      <c r="P94" s="25"/>
      <c r="Q94" s="25"/>
      <c r="R94" s="25"/>
      <c r="S94" s="25"/>
      <c r="T94" s="25"/>
    </row>
    <row r="95" spans="3:20" ht="15" customHeight="1" x14ac:dyDescent="0.25">
      <c r="D95" s="25"/>
      <c r="E95" s="25"/>
      <c r="F95" s="25"/>
      <c r="G95" s="25"/>
      <c r="H95" s="25"/>
      <c r="I95" s="25"/>
      <c r="J95" s="25"/>
      <c r="N95" s="25"/>
      <c r="O95" s="25"/>
      <c r="P95" s="25"/>
      <c r="Q95" s="25"/>
      <c r="R95" s="25"/>
      <c r="S95" s="25"/>
      <c r="T95" s="25"/>
    </row>
    <row r="96" spans="3:20" ht="15" customHeight="1" x14ac:dyDescent="0.25">
      <c r="D96" s="25"/>
      <c r="E96" s="25"/>
      <c r="F96" s="25"/>
      <c r="G96" s="25"/>
      <c r="H96" s="25"/>
      <c r="I96" s="25"/>
      <c r="J96" s="25"/>
      <c r="N96" s="25"/>
      <c r="O96" s="25"/>
      <c r="P96" s="25"/>
      <c r="Q96" s="25"/>
      <c r="R96" s="25"/>
      <c r="S96" s="25"/>
      <c r="T96" s="25"/>
    </row>
    <row r="97" spans="4:20" ht="15" customHeight="1" x14ac:dyDescent="0.25">
      <c r="D97" s="25"/>
      <c r="E97" s="25"/>
      <c r="F97" s="25"/>
      <c r="G97" s="25"/>
      <c r="H97" s="25"/>
      <c r="I97" s="25"/>
      <c r="J97" s="25"/>
      <c r="N97" s="25"/>
      <c r="O97" s="25"/>
      <c r="P97" s="25"/>
      <c r="Q97" s="25"/>
      <c r="R97" s="25"/>
      <c r="S97" s="25"/>
      <c r="T97" s="25"/>
    </row>
    <row r="98" spans="4:20" ht="15" customHeight="1" x14ac:dyDescent="0.25">
      <c r="D98" s="25"/>
      <c r="E98" s="25"/>
      <c r="F98" s="25"/>
      <c r="G98" s="25"/>
      <c r="H98" s="25"/>
      <c r="I98" s="25"/>
      <c r="J98" s="25"/>
      <c r="N98" s="25"/>
      <c r="O98" s="25"/>
      <c r="P98" s="25"/>
      <c r="Q98" s="25"/>
      <c r="R98" s="25"/>
      <c r="S98" s="25"/>
      <c r="T98" s="25"/>
    </row>
    <row r="99" spans="4:20" ht="15" customHeight="1" x14ac:dyDescent="0.25">
      <c r="D99" s="25"/>
      <c r="E99" s="25"/>
      <c r="F99" s="25"/>
      <c r="G99" s="25"/>
      <c r="H99" s="25"/>
      <c r="I99" s="25"/>
      <c r="J99" s="25"/>
      <c r="N99" s="25"/>
      <c r="O99" s="25"/>
      <c r="P99" s="25"/>
      <c r="Q99" s="25"/>
      <c r="R99" s="25"/>
      <c r="S99" s="25"/>
      <c r="T99" s="25"/>
    </row>
    <row r="100" spans="4:20" ht="15" customHeight="1" x14ac:dyDescent="0.25">
      <c r="D100" s="25"/>
      <c r="E100" s="25"/>
      <c r="F100" s="25"/>
      <c r="G100" s="25"/>
      <c r="H100" s="25"/>
      <c r="I100" s="25"/>
      <c r="J100" s="25"/>
      <c r="N100" s="25"/>
      <c r="O100" s="25"/>
      <c r="P100" s="25"/>
      <c r="Q100" s="25"/>
      <c r="R100" s="25"/>
      <c r="S100" s="25"/>
      <c r="T100" s="25"/>
    </row>
    <row r="101" spans="4:20" ht="15" customHeight="1" x14ac:dyDescent="0.25">
      <c r="D101" s="25"/>
      <c r="E101" s="25"/>
      <c r="F101" s="25"/>
      <c r="G101" s="25"/>
      <c r="H101" s="25"/>
      <c r="I101" s="25"/>
      <c r="J101" s="25"/>
      <c r="N101" s="25"/>
      <c r="O101" s="25"/>
      <c r="P101" s="25"/>
      <c r="Q101" s="25"/>
      <c r="R101" s="25"/>
      <c r="S101" s="25"/>
      <c r="T101" s="25"/>
    </row>
    <row r="102" spans="4:20" ht="15" customHeight="1" x14ac:dyDescent="0.25">
      <c r="D102" s="25"/>
      <c r="E102" s="25"/>
      <c r="F102" s="25"/>
      <c r="G102" s="25"/>
      <c r="H102" s="25"/>
      <c r="I102" s="25"/>
      <c r="J102" s="25"/>
      <c r="N102" s="25"/>
      <c r="O102" s="25"/>
      <c r="P102" s="25"/>
      <c r="Q102" s="25"/>
      <c r="R102" s="25"/>
      <c r="S102" s="25"/>
      <c r="T102" s="25"/>
    </row>
    <row r="103" spans="4:20" ht="15" customHeight="1" x14ac:dyDescent="0.25">
      <c r="D103" s="25"/>
      <c r="E103" s="25"/>
      <c r="F103" s="25"/>
      <c r="G103" s="25"/>
      <c r="H103" s="25"/>
      <c r="I103" s="25"/>
      <c r="J103" s="25"/>
      <c r="N103" s="25"/>
      <c r="O103" s="25"/>
      <c r="P103" s="25"/>
      <c r="Q103" s="25"/>
      <c r="R103" s="25"/>
      <c r="S103" s="25"/>
      <c r="T103" s="25"/>
    </row>
    <row r="104" spans="4:20" ht="15" customHeight="1" x14ac:dyDescent="0.25">
      <c r="D104" s="25"/>
      <c r="E104" s="25"/>
      <c r="F104" s="25"/>
      <c r="G104" s="25"/>
      <c r="H104" s="25"/>
      <c r="I104" s="25"/>
      <c r="J104" s="25"/>
      <c r="N104" s="25"/>
      <c r="O104" s="25"/>
      <c r="P104" s="25"/>
      <c r="Q104" s="25"/>
      <c r="R104" s="25"/>
      <c r="S104" s="25"/>
      <c r="T104" s="25"/>
    </row>
    <row r="105" spans="4:20" ht="15" customHeight="1" x14ac:dyDescent="0.25">
      <c r="D105" s="25"/>
      <c r="E105" s="25"/>
      <c r="F105" s="25"/>
      <c r="G105" s="25"/>
      <c r="H105" s="25"/>
      <c r="I105" s="25"/>
      <c r="J105" s="25"/>
      <c r="N105" s="25"/>
      <c r="O105" s="25"/>
      <c r="P105" s="25"/>
      <c r="Q105" s="25"/>
      <c r="R105" s="25"/>
      <c r="S105" s="25"/>
      <c r="T105" s="25"/>
    </row>
    <row r="106" spans="4:20" ht="15" customHeight="1" x14ac:dyDescent="0.25">
      <c r="D106" s="25"/>
      <c r="E106" s="25"/>
      <c r="F106" s="25"/>
      <c r="G106" s="25"/>
      <c r="H106" s="25"/>
      <c r="I106" s="25"/>
      <c r="J106" s="25"/>
      <c r="N106" s="25"/>
      <c r="O106" s="25"/>
      <c r="P106" s="25"/>
      <c r="Q106" s="25"/>
      <c r="R106" s="25"/>
      <c r="S106" s="25"/>
      <c r="T106" s="25"/>
    </row>
    <row r="107" spans="4:20" ht="15" customHeight="1" x14ac:dyDescent="0.25">
      <c r="D107" s="25"/>
      <c r="E107" s="25"/>
      <c r="F107" s="25"/>
      <c r="G107" s="25"/>
      <c r="H107" s="25"/>
      <c r="I107" s="25"/>
      <c r="J107" s="25"/>
      <c r="N107" s="25"/>
      <c r="O107" s="25"/>
      <c r="P107" s="25"/>
      <c r="Q107" s="25"/>
      <c r="R107" s="25"/>
      <c r="S107" s="25"/>
      <c r="T107" s="25"/>
    </row>
    <row r="108" spans="4:20" ht="15" customHeight="1" x14ac:dyDescent="0.25">
      <c r="D108" s="25"/>
      <c r="E108" s="25"/>
      <c r="F108" s="25"/>
      <c r="G108" s="25"/>
      <c r="H108" s="25"/>
      <c r="I108" s="25"/>
      <c r="J108" s="25"/>
      <c r="N108" s="25"/>
      <c r="O108" s="25"/>
      <c r="P108" s="25"/>
      <c r="Q108" s="25"/>
      <c r="R108" s="25"/>
      <c r="S108" s="25"/>
      <c r="T108" s="25"/>
    </row>
    <row r="109" spans="4:20" ht="15" customHeight="1" x14ac:dyDescent="0.25">
      <c r="D109" s="25"/>
      <c r="E109" s="25"/>
      <c r="F109" s="25"/>
      <c r="G109" s="25"/>
      <c r="H109" s="25"/>
      <c r="I109" s="25"/>
      <c r="J109" s="25"/>
      <c r="N109" s="25"/>
      <c r="O109" s="25"/>
      <c r="P109" s="25"/>
      <c r="Q109" s="25"/>
      <c r="R109" s="25"/>
      <c r="S109" s="25"/>
      <c r="T109" s="25"/>
    </row>
    <row r="110" spans="4:20" ht="15" customHeight="1" x14ac:dyDescent="0.25">
      <c r="D110" s="25"/>
      <c r="E110" s="25"/>
      <c r="F110" s="25"/>
      <c r="G110" s="25"/>
      <c r="H110" s="25"/>
      <c r="I110" s="25"/>
      <c r="J110" s="25"/>
      <c r="N110" s="25"/>
      <c r="O110" s="25"/>
      <c r="P110" s="25"/>
      <c r="Q110" s="25"/>
      <c r="R110" s="25"/>
      <c r="S110" s="25"/>
      <c r="T110" s="25"/>
    </row>
    <row r="111" spans="4:20" ht="15" customHeight="1" x14ac:dyDescent="0.25">
      <c r="D111" s="25"/>
      <c r="E111" s="25"/>
      <c r="F111" s="25"/>
      <c r="G111" s="25"/>
      <c r="H111" s="25"/>
      <c r="I111" s="25"/>
      <c r="J111" s="25"/>
      <c r="N111" s="25"/>
      <c r="O111" s="25"/>
      <c r="P111" s="25"/>
      <c r="Q111" s="25"/>
      <c r="R111" s="25"/>
      <c r="S111" s="25"/>
      <c r="T111" s="25"/>
    </row>
    <row r="112" spans="4:20" ht="15" customHeight="1" x14ac:dyDescent="0.25">
      <c r="D112" s="25"/>
      <c r="E112" s="25"/>
      <c r="F112" s="25"/>
      <c r="G112" s="25"/>
      <c r="H112" s="25"/>
      <c r="I112" s="25"/>
      <c r="J112" s="25"/>
      <c r="N112" s="25"/>
      <c r="O112" s="25"/>
      <c r="P112" s="25"/>
      <c r="Q112" s="25"/>
      <c r="R112" s="25"/>
      <c r="S112" s="25"/>
      <c r="T112" s="25"/>
    </row>
    <row r="113" spans="4:20" ht="15" customHeight="1" x14ac:dyDescent="0.25">
      <c r="D113" s="25"/>
      <c r="E113" s="25"/>
      <c r="F113" s="25"/>
      <c r="G113" s="25"/>
      <c r="H113" s="25"/>
      <c r="I113" s="25"/>
      <c r="J113" s="25"/>
      <c r="N113" s="25"/>
      <c r="O113" s="25"/>
      <c r="P113" s="25"/>
      <c r="Q113" s="25"/>
      <c r="R113" s="25"/>
      <c r="S113" s="25"/>
      <c r="T113" s="25"/>
    </row>
    <row r="114" spans="4:20" ht="15" customHeight="1" x14ac:dyDescent="0.25">
      <c r="D114" s="25"/>
      <c r="E114" s="25"/>
      <c r="F114" s="25"/>
      <c r="G114" s="25"/>
      <c r="H114" s="25"/>
      <c r="I114" s="25"/>
      <c r="J114" s="25"/>
      <c r="N114" s="25"/>
      <c r="O114" s="25"/>
      <c r="P114" s="25"/>
      <c r="Q114" s="25"/>
      <c r="R114" s="25"/>
      <c r="S114" s="25"/>
      <c r="T114" s="25"/>
    </row>
    <row r="115" spans="4:20" ht="15" customHeight="1" x14ac:dyDescent="0.25">
      <c r="D115" s="25"/>
      <c r="E115" s="25"/>
      <c r="F115" s="25"/>
      <c r="G115" s="25"/>
      <c r="H115" s="25"/>
      <c r="I115" s="25"/>
      <c r="J115" s="25"/>
      <c r="N115" s="25"/>
      <c r="O115" s="25"/>
      <c r="P115" s="25"/>
      <c r="Q115" s="25"/>
      <c r="R115" s="25"/>
      <c r="S115" s="25"/>
      <c r="T115" s="25"/>
    </row>
    <row r="116" spans="4:20" ht="15" customHeight="1" x14ac:dyDescent="0.25">
      <c r="D116" s="25"/>
      <c r="E116" s="25"/>
      <c r="F116" s="25"/>
      <c r="G116" s="25"/>
      <c r="H116" s="25"/>
      <c r="I116" s="25"/>
      <c r="J116" s="25"/>
      <c r="N116" s="25"/>
      <c r="O116" s="25"/>
      <c r="P116" s="25"/>
      <c r="Q116" s="25"/>
      <c r="R116" s="25"/>
      <c r="S116" s="25"/>
      <c r="T116" s="25"/>
    </row>
    <row r="117" spans="4:20" ht="15" customHeight="1" x14ac:dyDescent="0.25">
      <c r="D117" s="25"/>
      <c r="E117" s="25"/>
      <c r="F117" s="25"/>
      <c r="G117" s="25"/>
      <c r="H117" s="25"/>
      <c r="I117" s="25"/>
      <c r="J117" s="25"/>
      <c r="N117" s="25"/>
      <c r="O117" s="25"/>
      <c r="P117" s="25"/>
      <c r="Q117" s="25"/>
      <c r="R117" s="25"/>
      <c r="S117" s="25"/>
      <c r="T117" s="25"/>
    </row>
    <row r="118" spans="4:20" ht="15" customHeight="1" x14ac:dyDescent="0.25">
      <c r="D118" s="25"/>
      <c r="E118" s="25"/>
      <c r="F118" s="25"/>
      <c r="G118" s="25"/>
      <c r="H118" s="25"/>
      <c r="I118" s="25"/>
      <c r="J118" s="25"/>
      <c r="N118" s="25"/>
      <c r="O118" s="25"/>
      <c r="P118" s="25"/>
      <c r="Q118" s="25"/>
      <c r="R118" s="25"/>
      <c r="S118" s="25"/>
      <c r="T118" s="25"/>
    </row>
    <row r="119" spans="4:20" ht="15" customHeight="1" x14ac:dyDescent="0.25">
      <c r="D119" s="25"/>
      <c r="E119" s="25"/>
      <c r="F119" s="25"/>
      <c r="G119" s="25"/>
      <c r="H119" s="25"/>
      <c r="I119" s="25"/>
      <c r="J119" s="25"/>
      <c r="N119" s="25"/>
      <c r="O119" s="25"/>
      <c r="P119" s="25"/>
      <c r="Q119" s="25"/>
      <c r="R119" s="25"/>
      <c r="S119" s="25"/>
      <c r="T119" s="25"/>
    </row>
    <row r="120" spans="4:20" ht="15" customHeight="1" x14ac:dyDescent="0.25">
      <c r="D120" s="25"/>
      <c r="E120" s="25"/>
      <c r="F120" s="25"/>
      <c r="G120" s="25"/>
      <c r="H120" s="25"/>
      <c r="I120" s="25"/>
      <c r="J120" s="25"/>
      <c r="N120" s="25"/>
      <c r="O120" s="25"/>
      <c r="P120" s="25"/>
      <c r="Q120" s="25"/>
      <c r="R120" s="25"/>
      <c r="S120" s="25"/>
      <c r="T120" s="25"/>
    </row>
    <row r="121" spans="4:20" ht="15" customHeight="1" x14ac:dyDescent="0.25">
      <c r="D121" s="25"/>
      <c r="E121" s="25"/>
      <c r="F121" s="25"/>
      <c r="G121" s="25"/>
      <c r="H121" s="25"/>
      <c r="I121" s="25"/>
      <c r="J121" s="25"/>
      <c r="N121" s="25"/>
      <c r="O121" s="25"/>
      <c r="P121" s="25"/>
      <c r="Q121" s="25"/>
      <c r="R121" s="25"/>
      <c r="S121" s="25"/>
      <c r="T121" s="25"/>
    </row>
    <row r="122" spans="4:20" ht="15" customHeight="1" x14ac:dyDescent="0.25">
      <c r="D122" s="25"/>
      <c r="E122" s="25"/>
      <c r="F122" s="25"/>
      <c r="G122" s="25"/>
      <c r="H122" s="25"/>
      <c r="I122" s="25"/>
      <c r="J122" s="25"/>
      <c r="N122" s="25"/>
      <c r="O122" s="25"/>
      <c r="P122" s="25"/>
      <c r="Q122" s="25"/>
      <c r="R122" s="25"/>
      <c r="S122" s="25"/>
      <c r="T122" s="25"/>
    </row>
    <row r="123" spans="4:20" ht="15" customHeight="1" x14ac:dyDescent="0.25">
      <c r="D123" s="25"/>
      <c r="E123" s="25"/>
      <c r="F123" s="25"/>
      <c r="G123" s="25"/>
      <c r="H123" s="25"/>
      <c r="I123" s="25"/>
      <c r="J123" s="25"/>
      <c r="N123" s="25"/>
      <c r="O123" s="25"/>
      <c r="P123" s="25"/>
      <c r="Q123" s="25"/>
      <c r="R123" s="25"/>
      <c r="S123" s="25"/>
      <c r="T123" s="25"/>
    </row>
    <row r="124" spans="4:20" ht="15" customHeight="1" x14ac:dyDescent="0.25">
      <c r="D124" s="25"/>
      <c r="E124" s="25"/>
      <c r="F124" s="25"/>
      <c r="G124" s="25"/>
      <c r="H124" s="25"/>
      <c r="I124" s="25"/>
      <c r="J124" s="25"/>
      <c r="N124" s="25"/>
      <c r="O124" s="25"/>
      <c r="P124" s="25"/>
      <c r="Q124" s="25"/>
      <c r="R124" s="25"/>
      <c r="S124" s="25"/>
      <c r="T124" s="25"/>
    </row>
    <row r="125" spans="4:20" ht="15" customHeight="1" x14ac:dyDescent="0.25">
      <c r="D125" s="25"/>
      <c r="E125" s="25"/>
      <c r="F125" s="25"/>
      <c r="G125" s="25"/>
      <c r="H125" s="25"/>
      <c r="I125" s="25"/>
      <c r="J125" s="25"/>
      <c r="N125" s="25"/>
      <c r="O125" s="25"/>
      <c r="P125" s="25"/>
      <c r="Q125" s="25"/>
      <c r="R125" s="25"/>
      <c r="S125" s="25"/>
      <c r="T125" s="25"/>
    </row>
    <row r="126" spans="4:20" ht="15" customHeight="1" x14ac:dyDescent="0.25">
      <c r="D126" s="25"/>
      <c r="E126" s="25"/>
      <c r="F126" s="25"/>
      <c r="G126" s="25"/>
      <c r="H126" s="25"/>
      <c r="I126" s="25"/>
      <c r="J126" s="25"/>
      <c r="N126" s="25"/>
      <c r="O126" s="25"/>
      <c r="P126" s="25"/>
      <c r="Q126" s="25"/>
      <c r="R126" s="25"/>
      <c r="S126" s="25"/>
      <c r="T126" s="25"/>
    </row>
    <row r="127" spans="4:20" ht="15" customHeight="1" x14ac:dyDescent="0.25">
      <c r="D127" s="25"/>
      <c r="E127" s="25"/>
      <c r="F127" s="25"/>
      <c r="G127" s="25"/>
      <c r="H127" s="25"/>
      <c r="I127" s="25"/>
      <c r="J127" s="25"/>
      <c r="N127" s="25"/>
      <c r="O127" s="25"/>
      <c r="P127" s="25"/>
      <c r="Q127" s="25"/>
      <c r="R127" s="25"/>
      <c r="S127" s="25"/>
      <c r="T127" s="25"/>
    </row>
    <row r="128" spans="4:20" ht="15" customHeight="1" x14ac:dyDescent="0.25">
      <c r="D128" s="25"/>
      <c r="E128" s="25"/>
      <c r="F128" s="25"/>
      <c r="G128" s="25"/>
      <c r="H128" s="25"/>
      <c r="I128" s="25"/>
      <c r="J128" s="25"/>
      <c r="N128" s="25"/>
      <c r="O128" s="25"/>
      <c r="P128" s="25"/>
      <c r="Q128" s="25"/>
      <c r="R128" s="25"/>
      <c r="S128" s="25"/>
      <c r="T128" s="25"/>
    </row>
    <row r="129" spans="4:20" ht="15" customHeight="1" x14ac:dyDescent="0.25">
      <c r="D129" s="25"/>
      <c r="E129" s="25"/>
      <c r="F129" s="25"/>
      <c r="G129" s="25"/>
      <c r="H129" s="25"/>
      <c r="I129" s="25"/>
      <c r="J129" s="25"/>
      <c r="N129" s="25"/>
      <c r="O129" s="25"/>
      <c r="P129" s="25"/>
      <c r="Q129" s="25"/>
      <c r="R129" s="25"/>
      <c r="S129" s="25"/>
      <c r="T129" s="25"/>
    </row>
    <row r="130" spans="4:20" ht="15" customHeight="1" x14ac:dyDescent="0.25">
      <c r="D130" s="25"/>
      <c r="E130" s="25"/>
      <c r="F130" s="25"/>
      <c r="G130" s="25"/>
      <c r="H130" s="25"/>
      <c r="I130" s="25"/>
      <c r="J130" s="25"/>
      <c r="N130" s="25"/>
      <c r="O130" s="25"/>
      <c r="P130" s="25"/>
      <c r="Q130" s="25"/>
      <c r="R130" s="25"/>
      <c r="S130" s="25"/>
      <c r="T130" s="25"/>
    </row>
    <row r="131" spans="4:20" ht="15" customHeight="1" x14ac:dyDescent="0.25">
      <c r="D131" s="25"/>
      <c r="E131" s="25"/>
      <c r="F131" s="25"/>
      <c r="G131" s="25"/>
      <c r="H131" s="25"/>
      <c r="I131" s="25"/>
      <c r="J131" s="25"/>
      <c r="N131" s="25"/>
      <c r="O131" s="25"/>
      <c r="P131" s="25"/>
      <c r="Q131" s="25"/>
      <c r="R131" s="25"/>
      <c r="S131" s="25"/>
      <c r="T131" s="25"/>
    </row>
    <row r="132" spans="4:20" ht="15" customHeight="1" x14ac:dyDescent="0.25">
      <c r="D132" s="25"/>
      <c r="E132" s="25"/>
      <c r="F132" s="25"/>
      <c r="G132" s="25"/>
      <c r="H132" s="25"/>
      <c r="I132" s="25"/>
      <c r="J132" s="25"/>
      <c r="N132" s="25"/>
      <c r="O132" s="25"/>
      <c r="P132" s="25"/>
      <c r="Q132" s="25"/>
      <c r="R132" s="25"/>
      <c r="S132" s="25"/>
      <c r="T132" s="25"/>
    </row>
    <row r="133" spans="4:20" ht="15" customHeight="1" x14ac:dyDescent="0.25">
      <c r="D133" s="25"/>
      <c r="E133" s="25"/>
      <c r="F133" s="25"/>
      <c r="G133" s="25"/>
      <c r="H133" s="25"/>
      <c r="I133" s="25"/>
      <c r="J133" s="25"/>
      <c r="N133" s="25"/>
      <c r="O133" s="25"/>
      <c r="P133" s="25"/>
      <c r="Q133" s="25"/>
      <c r="R133" s="25"/>
      <c r="S133" s="25"/>
      <c r="T133" s="25"/>
    </row>
    <row r="134" spans="4:20" ht="15" customHeight="1" x14ac:dyDescent="0.25">
      <c r="D134" s="25"/>
      <c r="E134" s="25"/>
      <c r="F134" s="25"/>
      <c r="G134" s="25"/>
      <c r="H134" s="25"/>
      <c r="I134" s="25"/>
      <c r="J134" s="25"/>
      <c r="N134" s="25"/>
      <c r="O134" s="25"/>
      <c r="P134" s="25"/>
      <c r="Q134" s="25"/>
      <c r="R134" s="25"/>
      <c r="S134" s="25"/>
      <c r="T134" s="25"/>
    </row>
    <row r="135" spans="4:20" ht="15" customHeight="1" x14ac:dyDescent="0.25">
      <c r="D135" s="25"/>
      <c r="E135" s="25"/>
      <c r="F135" s="25"/>
      <c r="G135" s="25"/>
      <c r="H135" s="25"/>
      <c r="I135" s="25"/>
      <c r="J135" s="25"/>
      <c r="N135" s="25"/>
      <c r="O135" s="25"/>
      <c r="P135" s="25"/>
      <c r="Q135" s="25"/>
      <c r="R135" s="25"/>
      <c r="S135" s="25"/>
      <c r="T135" s="25"/>
    </row>
    <row r="136" spans="4:20" ht="15" customHeight="1" x14ac:dyDescent="0.25">
      <c r="D136" s="25"/>
      <c r="E136" s="25"/>
      <c r="F136" s="25"/>
      <c r="G136" s="25"/>
      <c r="H136" s="25"/>
      <c r="I136" s="25"/>
      <c r="J136" s="25"/>
      <c r="N136" s="25"/>
      <c r="O136" s="25"/>
      <c r="P136" s="25"/>
      <c r="Q136" s="25"/>
      <c r="R136" s="25"/>
      <c r="S136" s="25"/>
      <c r="T136" s="25"/>
    </row>
    <row r="137" spans="4:20" ht="15" customHeight="1" x14ac:dyDescent="0.25">
      <c r="D137" s="25"/>
      <c r="E137" s="25"/>
      <c r="F137" s="25"/>
      <c r="G137" s="25"/>
      <c r="H137" s="25"/>
      <c r="I137" s="25"/>
      <c r="J137" s="25"/>
      <c r="N137" s="25"/>
      <c r="O137" s="25"/>
      <c r="P137" s="25"/>
      <c r="Q137" s="25"/>
      <c r="R137" s="25"/>
      <c r="S137" s="25"/>
      <c r="T137" s="25"/>
    </row>
    <row r="138" spans="4:20" ht="15" customHeight="1" x14ac:dyDescent="0.25">
      <c r="D138" s="25"/>
      <c r="E138" s="25"/>
      <c r="F138" s="25"/>
      <c r="G138" s="25"/>
      <c r="H138" s="25"/>
      <c r="I138" s="25"/>
      <c r="J138" s="25"/>
      <c r="N138" s="25"/>
      <c r="O138" s="25"/>
      <c r="P138" s="25"/>
      <c r="Q138" s="25"/>
      <c r="R138" s="25"/>
      <c r="S138" s="25"/>
      <c r="T138" s="25"/>
    </row>
    <row r="139" spans="4:20" ht="15" customHeight="1" x14ac:dyDescent="0.25">
      <c r="D139" s="25"/>
      <c r="E139" s="25"/>
      <c r="F139" s="25"/>
      <c r="G139" s="25"/>
      <c r="H139" s="25"/>
      <c r="I139" s="25"/>
      <c r="J139" s="25"/>
      <c r="N139" s="25"/>
      <c r="O139" s="25"/>
      <c r="P139" s="25"/>
      <c r="Q139" s="25"/>
      <c r="R139" s="25"/>
      <c r="S139" s="25"/>
      <c r="T139" s="25"/>
    </row>
    <row r="140" spans="4:20" ht="15" customHeight="1" x14ac:dyDescent="0.25">
      <c r="D140" s="25"/>
      <c r="E140" s="25"/>
      <c r="F140" s="25"/>
      <c r="G140" s="25"/>
      <c r="H140" s="25"/>
      <c r="I140" s="25"/>
      <c r="J140" s="25"/>
      <c r="N140" s="25"/>
      <c r="O140" s="25"/>
      <c r="P140" s="25"/>
      <c r="Q140" s="25"/>
      <c r="R140" s="25"/>
      <c r="S140" s="25"/>
      <c r="T140" s="25"/>
    </row>
    <row r="141" spans="4:20" ht="15" customHeight="1" x14ac:dyDescent="0.25">
      <c r="D141" s="25"/>
      <c r="E141" s="25"/>
      <c r="F141" s="25"/>
      <c r="G141" s="25"/>
      <c r="H141" s="25"/>
      <c r="I141" s="25"/>
      <c r="J141" s="25"/>
      <c r="N141" s="25"/>
      <c r="O141" s="25"/>
      <c r="P141" s="25"/>
      <c r="Q141" s="25"/>
      <c r="R141" s="25"/>
      <c r="S141" s="25"/>
      <c r="T141" s="25"/>
    </row>
    <row r="142" spans="4:20" ht="15" customHeight="1" x14ac:dyDescent="0.25">
      <c r="D142" s="25"/>
      <c r="E142" s="25"/>
      <c r="F142" s="25"/>
      <c r="G142" s="25"/>
      <c r="H142" s="25"/>
      <c r="I142" s="25"/>
      <c r="J142" s="25"/>
      <c r="N142" s="25"/>
      <c r="O142" s="25"/>
      <c r="P142" s="25"/>
      <c r="Q142" s="25"/>
      <c r="R142" s="25"/>
      <c r="S142" s="25"/>
      <c r="T142" s="25"/>
    </row>
    <row r="143" spans="4:20" ht="15" customHeight="1" x14ac:dyDescent="0.25">
      <c r="D143" s="25"/>
      <c r="E143" s="25"/>
      <c r="F143" s="25"/>
      <c r="G143" s="25"/>
      <c r="H143" s="25"/>
      <c r="I143" s="25"/>
      <c r="J143" s="25"/>
      <c r="N143" s="25"/>
      <c r="O143" s="25"/>
      <c r="P143" s="25"/>
      <c r="Q143" s="25"/>
      <c r="R143" s="25"/>
      <c r="S143" s="25"/>
      <c r="T143" s="25"/>
    </row>
    <row r="144" spans="4:20" ht="15" customHeight="1" x14ac:dyDescent="0.25">
      <c r="D144" s="25"/>
      <c r="E144" s="25"/>
      <c r="F144" s="25"/>
      <c r="G144" s="25"/>
      <c r="H144" s="25"/>
      <c r="I144" s="25"/>
      <c r="J144" s="25"/>
      <c r="N144" s="25"/>
      <c r="O144" s="25"/>
      <c r="P144" s="25"/>
      <c r="Q144" s="25"/>
      <c r="R144" s="25"/>
      <c r="S144" s="25"/>
      <c r="T144" s="25"/>
    </row>
    <row r="145" spans="4:20" ht="15" customHeight="1" x14ac:dyDescent="0.25">
      <c r="D145" s="25"/>
      <c r="E145" s="25"/>
      <c r="F145" s="25"/>
      <c r="G145" s="25"/>
      <c r="H145" s="25"/>
      <c r="I145" s="25"/>
      <c r="J145" s="25"/>
      <c r="N145" s="25"/>
      <c r="O145" s="25"/>
      <c r="P145" s="25"/>
      <c r="Q145" s="25"/>
      <c r="R145" s="25"/>
      <c r="S145" s="25"/>
      <c r="T145" s="25"/>
    </row>
    <row r="146" spans="4:20" ht="15" customHeight="1" x14ac:dyDescent="0.25">
      <c r="D146" s="25"/>
      <c r="E146" s="25"/>
      <c r="F146" s="25"/>
      <c r="G146" s="25"/>
      <c r="H146" s="25"/>
      <c r="I146" s="25"/>
      <c r="J146" s="25"/>
      <c r="N146" s="25"/>
      <c r="O146" s="25"/>
      <c r="P146" s="25"/>
      <c r="Q146" s="25"/>
      <c r="R146" s="25"/>
      <c r="S146" s="25"/>
      <c r="T146" s="25"/>
    </row>
    <row r="147" spans="4:20" ht="15" customHeight="1" x14ac:dyDescent="0.25">
      <c r="D147" s="25"/>
      <c r="E147" s="25"/>
      <c r="F147" s="25"/>
      <c r="G147" s="25"/>
      <c r="H147" s="25"/>
      <c r="I147" s="25"/>
      <c r="J147" s="25"/>
      <c r="N147" s="25"/>
      <c r="O147" s="25"/>
      <c r="P147" s="25"/>
      <c r="Q147" s="25"/>
      <c r="R147" s="25"/>
      <c r="S147" s="25"/>
      <c r="T147" s="25"/>
    </row>
    <row r="148" spans="4:20" ht="15" customHeight="1" x14ac:dyDescent="0.25">
      <c r="D148" s="25"/>
      <c r="E148" s="25"/>
      <c r="F148" s="25"/>
      <c r="G148" s="25"/>
      <c r="H148" s="25"/>
      <c r="I148" s="25"/>
      <c r="J148" s="25"/>
      <c r="N148" s="25"/>
      <c r="O148" s="25"/>
      <c r="P148" s="25"/>
      <c r="Q148" s="25"/>
      <c r="R148" s="25"/>
      <c r="S148" s="25"/>
      <c r="T148" s="25"/>
    </row>
    <row r="149" spans="4:20" ht="15" customHeight="1" x14ac:dyDescent="0.25">
      <c r="D149" s="25"/>
      <c r="E149" s="25"/>
      <c r="F149" s="25"/>
      <c r="G149" s="25"/>
      <c r="H149" s="25"/>
      <c r="I149" s="25"/>
      <c r="J149" s="25"/>
      <c r="N149" s="25"/>
      <c r="O149" s="25"/>
      <c r="P149" s="25"/>
      <c r="Q149" s="25"/>
      <c r="R149" s="25"/>
      <c r="S149" s="25"/>
      <c r="T149" s="25"/>
    </row>
    <row r="150" spans="4:20" ht="15" customHeight="1" x14ac:dyDescent="0.25">
      <c r="D150" s="25"/>
      <c r="E150" s="25"/>
      <c r="F150" s="25"/>
      <c r="G150" s="25"/>
      <c r="H150" s="25"/>
      <c r="I150" s="25"/>
      <c r="J150" s="25"/>
      <c r="N150" s="25"/>
      <c r="O150" s="25"/>
      <c r="P150" s="25"/>
      <c r="Q150" s="25"/>
      <c r="R150" s="25"/>
      <c r="S150" s="25"/>
      <c r="T150" s="25"/>
    </row>
    <row r="151" spans="4:20" ht="15" customHeight="1" x14ac:dyDescent="0.25">
      <c r="D151" s="25"/>
      <c r="E151" s="25"/>
      <c r="F151" s="25"/>
      <c r="G151" s="25"/>
      <c r="H151" s="25"/>
      <c r="I151" s="25"/>
      <c r="J151" s="25"/>
      <c r="N151" s="25"/>
      <c r="O151" s="25"/>
      <c r="P151" s="25"/>
      <c r="Q151" s="25"/>
      <c r="R151" s="25"/>
      <c r="S151" s="25"/>
      <c r="T151" s="25"/>
    </row>
    <row r="152" spans="4:20" ht="15" customHeight="1" x14ac:dyDescent="0.25">
      <c r="D152" s="25"/>
      <c r="E152" s="25"/>
      <c r="F152" s="25"/>
      <c r="G152" s="25"/>
      <c r="H152" s="25"/>
      <c r="I152" s="25"/>
      <c r="J152" s="25"/>
      <c r="N152" s="25"/>
      <c r="O152" s="25"/>
      <c r="P152" s="25"/>
      <c r="Q152" s="25"/>
      <c r="R152" s="25"/>
      <c r="S152" s="25"/>
      <c r="T152" s="25"/>
    </row>
    <row r="153" spans="4:20" ht="15" customHeight="1" x14ac:dyDescent="0.25">
      <c r="D153" s="25"/>
      <c r="E153" s="25"/>
      <c r="F153" s="25"/>
      <c r="G153" s="25"/>
      <c r="H153" s="25"/>
      <c r="I153" s="25"/>
      <c r="J153" s="25"/>
      <c r="N153" s="25"/>
      <c r="O153" s="25"/>
      <c r="P153" s="25"/>
      <c r="Q153" s="25"/>
      <c r="R153" s="25"/>
      <c r="S153" s="25"/>
      <c r="T153" s="25"/>
    </row>
    <row r="154" spans="4:20" ht="15" customHeight="1" x14ac:dyDescent="0.25">
      <c r="D154" s="25"/>
      <c r="E154" s="25"/>
      <c r="F154" s="25"/>
      <c r="G154" s="25"/>
      <c r="H154" s="25"/>
      <c r="I154" s="25"/>
      <c r="J154" s="25"/>
      <c r="N154" s="25"/>
      <c r="O154" s="25"/>
      <c r="P154" s="25"/>
      <c r="Q154" s="25"/>
      <c r="R154" s="25"/>
      <c r="S154" s="25"/>
      <c r="T154" s="25"/>
    </row>
    <row r="155" spans="4:20" ht="15" customHeight="1" x14ac:dyDescent="0.25">
      <c r="D155" s="25"/>
      <c r="E155" s="25"/>
      <c r="F155" s="25"/>
      <c r="G155" s="25"/>
      <c r="H155" s="25"/>
      <c r="I155" s="25"/>
      <c r="J155" s="25"/>
      <c r="N155" s="25"/>
      <c r="O155" s="25"/>
      <c r="P155" s="25"/>
      <c r="Q155" s="25"/>
      <c r="R155" s="25"/>
      <c r="S155" s="25"/>
      <c r="T155" s="25"/>
    </row>
    <row r="156" spans="4:20" ht="15" customHeight="1" x14ac:dyDescent="0.25">
      <c r="D156" s="25"/>
      <c r="E156" s="25"/>
      <c r="F156" s="25"/>
      <c r="G156" s="25"/>
      <c r="H156" s="25"/>
      <c r="I156" s="25"/>
      <c r="J156" s="25"/>
      <c r="N156" s="25"/>
      <c r="O156" s="25"/>
      <c r="P156" s="25"/>
      <c r="Q156" s="25"/>
      <c r="R156" s="25"/>
      <c r="S156" s="25"/>
      <c r="T156" s="25"/>
    </row>
    <row r="157" spans="4:20" ht="15" customHeight="1" x14ac:dyDescent="0.25">
      <c r="D157" s="25"/>
      <c r="E157" s="25"/>
      <c r="F157" s="25"/>
      <c r="G157" s="25"/>
      <c r="H157" s="25"/>
      <c r="I157" s="25"/>
      <c r="J157" s="25"/>
      <c r="N157" s="25"/>
      <c r="O157" s="25"/>
      <c r="P157" s="25"/>
      <c r="Q157" s="25"/>
      <c r="R157" s="25"/>
      <c r="S157" s="25"/>
      <c r="T157" s="25"/>
    </row>
    <row r="158" spans="4:20" ht="15" customHeight="1" x14ac:dyDescent="0.25">
      <c r="D158" s="25"/>
      <c r="E158" s="25"/>
      <c r="F158" s="25"/>
      <c r="G158" s="25"/>
      <c r="H158" s="25"/>
      <c r="I158" s="25"/>
      <c r="J158" s="25"/>
      <c r="N158" s="25"/>
      <c r="O158" s="25"/>
      <c r="P158" s="25"/>
      <c r="Q158" s="25"/>
      <c r="R158" s="25"/>
      <c r="S158" s="25"/>
      <c r="T158" s="25"/>
    </row>
    <row r="159" spans="4:20" ht="15" customHeight="1" x14ac:dyDescent="0.25">
      <c r="D159" s="25"/>
      <c r="E159" s="25"/>
      <c r="F159" s="25"/>
      <c r="G159" s="25"/>
      <c r="H159" s="25"/>
      <c r="I159" s="25"/>
      <c r="J159" s="25"/>
      <c r="N159" s="25"/>
      <c r="O159" s="25"/>
      <c r="P159" s="25"/>
      <c r="Q159" s="25"/>
      <c r="R159" s="25"/>
      <c r="S159" s="25"/>
      <c r="T159" s="25"/>
    </row>
    <row r="160" spans="4:20" ht="15" customHeight="1" x14ac:dyDescent="0.25">
      <c r="D160" s="25"/>
      <c r="E160" s="25"/>
      <c r="F160" s="25"/>
      <c r="G160" s="25"/>
      <c r="H160" s="25"/>
      <c r="I160" s="25"/>
      <c r="J160" s="25"/>
      <c r="N160" s="25"/>
      <c r="O160" s="25"/>
      <c r="P160" s="25"/>
      <c r="Q160" s="25"/>
      <c r="R160" s="25"/>
      <c r="S160" s="25"/>
      <c r="T160" s="25"/>
    </row>
    <row r="161" spans="4:20" ht="15" customHeight="1" x14ac:dyDescent="0.25">
      <c r="D161" s="25"/>
      <c r="E161" s="25"/>
      <c r="F161" s="25"/>
      <c r="G161" s="25"/>
      <c r="H161" s="25"/>
      <c r="I161" s="25"/>
      <c r="J161" s="25"/>
      <c r="N161" s="25"/>
      <c r="O161" s="25"/>
      <c r="P161" s="25"/>
      <c r="Q161" s="25"/>
      <c r="R161" s="25"/>
      <c r="S161" s="25"/>
      <c r="T161" s="25"/>
    </row>
    <row r="162" spans="4:20" ht="15" customHeight="1" x14ac:dyDescent="0.25">
      <c r="D162" s="25"/>
      <c r="E162" s="25"/>
      <c r="F162" s="25"/>
      <c r="G162" s="25"/>
      <c r="H162" s="25"/>
      <c r="I162" s="25"/>
      <c r="J162" s="25"/>
      <c r="N162" s="25"/>
      <c r="O162" s="25"/>
      <c r="P162" s="25"/>
      <c r="Q162" s="25"/>
      <c r="R162" s="25"/>
      <c r="S162" s="25"/>
      <c r="T162" s="25"/>
    </row>
    <row r="163" spans="4:20" ht="15" customHeight="1" x14ac:dyDescent="0.25">
      <c r="D163" s="25"/>
      <c r="E163" s="25"/>
      <c r="F163" s="25"/>
      <c r="G163" s="25"/>
      <c r="H163" s="25"/>
      <c r="I163" s="25"/>
      <c r="J163" s="25"/>
      <c r="N163" s="25"/>
      <c r="O163" s="25"/>
      <c r="P163" s="25"/>
      <c r="Q163" s="25"/>
      <c r="R163" s="25"/>
      <c r="S163" s="25"/>
      <c r="T163" s="25"/>
    </row>
    <row r="164" spans="4:20" ht="15" customHeight="1" x14ac:dyDescent="0.25">
      <c r="D164" s="25"/>
      <c r="E164" s="25"/>
      <c r="F164" s="25"/>
      <c r="G164" s="25"/>
      <c r="H164" s="25"/>
      <c r="I164" s="25"/>
      <c r="J164" s="25"/>
      <c r="N164" s="25"/>
      <c r="O164" s="25"/>
      <c r="P164" s="25"/>
      <c r="Q164" s="25"/>
      <c r="R164" s="25"/>
      <c r="S164" s="25"/>
      <c r="T164" s="25"/>
    </row>
    <row r="165" spans="4:20" ht="15" customHeight="1" x14ac:dyDescent="0.25">
      <c r="D165" s="25"/>
      <c r="E165" s="25"/>
      <c r="F165" s="25"/>
      <c r="G165" s="25"/>
      <c r="H165" s="25"/>
      <c r="I165" s="25"/>
      <c r="J165" s="25"/>
      <c r="N165" s="25"/>
      <c r="O165" s="25"/>
      <c r="P165" s="25"/>
      <c r="Q165" s="25"/>
      <c r="R165" s="25"/>
      <c r="S165" s="25"/>
      <c r="T165" s="25"/>
    </row>
    <row r="166" spans="4:20" ht="15" customHeight="1" x14ac:dyDescent="0.25">
      <c r="D166" s="25"/>
      <c r="E166" s="25"/>
      <c r="F166" s="25"/>
      <c r="G166" s="25"/>
      <c r="H166" s="25"/>
      <c r="I166" s="25"/>
      <c r="J166" s="25"/>
      <c r="N166" s="25"/>
      <c r="O166" s="25"/>
      <c r="P166" s="25"/>
      <c r="Q166" s="25"/>
      <c r="R166" s="25"/>
      <c r="S166" s="25"/>
      <c r="T166" s="25"/>
    </row>
    <row r="167" spans="4:20" ht="15" customHeight="1" x14ac:dyDescent="0.25">
      <c r="D167" s="25"/>
      <c r="E167" s="25"/>
      <c r="F167" s="25"/>
      <c r="G167" s="25"/>
      <c r="H167" s="25"/>
      <c r="I167" s="25"/>
      <c r="J167" s="25"/>
      <c r="N167" s="25"/>
      <c r="O167" s="25"/>
      <c r="P167" s="25"/>
      <c r="Q167" s="25"/>
      <c r="R167" s="25"/>
      <c r="S167" s="25"/>
      <c r="T167" s="25"/>
    </row>
    <row r="168" spans="4:20" ht="15" customHeight="1" x14ac:dyDescent="0.25">
      <c r="D168" s="25"/>
      <c r="E168" s="25"/>
      <c r="F168" s="25"/>
      <c r="G168" s="25"/>
      <c r="H168" s="25"/>
      <c r="I168" s="25"/>
      <c r="J168" s="25"/>
      <c r="N168" s="25"/>
      <c r="O168" s="25"/>
      <c r="P168" s="25"/>
      <c r="Q168" s="25"/>
      <c r="R168" s="25"/>
      <c r="S168" s="25"/>
      <c r="T168" s="25"/>
    </row>
    <row r="169" spans="4:20" ht="15" customHeight="1" x14ac:dyDescent="0.25">
      <c r="D169" s="25"/>
      <c r="E169" s="25"/>
      <c r="F169" s="25"/>
      <c r="G169" s="25"/>
      <c r="H169" s="25"/>
      <c r="I169" s="25"/>
      <c r="J169" s="25"/>
      <c r="N169" s="25"/>
      <c r="O169" s="25"/>
      <c r="P169" s="25"/>
      <c r="Q169" s="25"/>
      <c r="R169" s="25"/>
      <c r="S169" s="25"/>
      <c r="T169" s="25"/>
    </row>
    <row r="170" spans="4:20" ht="15" customHeight="1" x14ac:dyDescent="0.25">
      <c r="D170" s="25"/>
      <c r="E170" s="25"/>
      <c r="F170" s="25"/>
      <c r="G170" s="25"/>
      <c r="H170" s="25"/>
      <c r="I170" s="25"/>
      <c r="J170" s="25"/>
      <c r="N170" s="25"/>
      <c r="O170" s="25"/>
      <c r="P170" s="25"/>
      <c r="Q170" s="25"/>
      <c r="R170" s="25"/>
      <c r="S170" s="25"/>
      <c r="T170" s="25"/>
    </row>
    <row r="171" spans="4:20" ht="15" customHeight="1" x14ac:dyDescent="0.25">
      <c r="D171" s="25"/>
      <c r="E171" s="25"/>
      <c r="F171" s="25"/>
      <c r="G171" s="25"/>
      <c r="H171" s="25"/>
      <c r="I171" s="25"/>
      <c r="J171" s="25"/>
      <c r="N171" s="25"/>
      <c r="O171" s="25"/>
      <c r="P171" s="25"/>
      <c r="Q171" s="25"/>
      <c r="R171" s="25"/>
      <c r="S171" s="25"/>
      <c r="T171" s="25"/>
    </row>
    <row r="172" spans="4:20" ht="15" customHeight="1" x14ac:dyDescent="0.25">
      <c r="D172" s="25"/>
      <c r="E172" s="25"/>
      <c r="F172" s="25"/>
      <c r="G172" s="25"/>
      <c r="H172" s="25"/>
      <c r="I172" s="25"/>
      <c r="J172" s="25"/>
      <c r="N172" s="25"/>
      <c r="O172" s="25"/>
      <c r="P172" s="25"/>
      <c r="Q172" s="25"/>
      <c r="R172" s="25"/>
      <c r="S172" s="25"/>
      <c r="T172" s="25"/>
    </row>
    <row r="173" spans="4:20" ht="15" customHeight="1" x14ac:dyDescent="0.25">
      <c r="D173" s="25"/>
      <c r="E173" s="25"/>
      <c r="F173" s="25"/>
      <c r="G173" s="25"/>
      <c r="H173" s="25"/>
      <c r="I173" s="25"/>
      <c r="J173" s="25"/>
      <c r="N173" s="25"/>
      <c r="O173" s="25"/>
      <c r="P173" s="25"/>
      <c r="Q173" s="25"/>
      <c r="R173" s="25"/>
      <c r="S173" s="25"/>
      <c r="T173" s="25"/>
    </row>
    <row r="174" spans="4:20" ht="15" customHeight="1" x14ac:dyDescent="0.25">
      <c r="D174" s="25"/>
      <c r="E174" s="25"/>
      <c r="F174" s="25"/>
      <c r="G174" s="25"/>
      <c r="H174" s="25"/>
      <c r="I174" s="25"/>
      <c r="J174" s="25"/>
      <c r="N174" s="25"/>
      <c r="O174" s="25"/>
      <c r="P174" s="25"/>
      <c r="Q174" s="25"/>
      <c r="R174" s="25"/>
      <c r="S174" s="25"/>
      <c r="T174" s="25"/>
    </row>
    <row r="175" spans="4:20" ht="15" customHeight="1" x14ac:dyDescent="0.25">
      <c r="D175" s="25"/>
      <c r="E175" s="25"/>
      <c r="F175" s="25"/>
      <c r="G175" s="25"/>
      <c r="H175" s="25"/>
      <c r="I175" s="25"/>
      <c r="J175" s="25"/>
      <c r="N175" s="25"/>
      <c r="O175" s="25"/>
      <c r="P175" s="25"/>
      <c r="Q175" s="25"/>
      <c r="R175" s="25"/>
      <c r="S175" s="25"/>
      <c r="T175" s="25"/>
    </row>
    <row r="176" spans="4:20" ht="15" customHeight="1" x14ac:dyDescent="0.25">
      <c r="D176" s="25"/>
      <c r="E176" s="25"/>
      <c r="F176" s="25"/>
      <c r="G176" s="25"/>
      <c r="H176" s="25"/>
      <c r="I176" s="25"/>
      <c r="J176" s="25"/>
      <c r="N176" s="25"/>
      <c r="O176" s="25"/>
      <c r="P176" s="25"/>
      <c r="Q176" s="25"/>
      <c r="R176" s="25"/>
      <c r="S176" s="25"/>
      <c r="T176" s="25"/>
    </row>
    <row r="177" spans="4:20" ht="15" customHeight="1" x14ac:dyDescent="0.25">
      <c r="D177" s="25"/>
      <c r="E177" s="25"/>
      <c r="F177" s="25"/>
      <c r="G177" s="25"/>
      <c r="H177" s="25"/>
      <c r="I177" s="25"/>
      <c r="J177" s="25"/>
      <c r="N177" s="25"/>
      <c r="O177" s="25"/>
      <c r="P177" s="25"/>
      <c r="Q177" s="25"/>
      <c r="R177" s="25"/>
      <c r="S177" s="25"/>
      <c r="T177" s="25"/>
    </row>
    <row r="178" spans="4:20" ht="15" customHeight="1" x14ac:dyDescent="0.25">
      <c r="D178" s="25"/>
      <c r="E178" s="25"/>
      <c r="F178" s="25"/>
      <c r="G178" s="25"/>
      <c r="H178" s="25"/>
      <c r="I178" s="25"/>
      <c r="J178" s="25"/>
      <c r="N178" s="25"/>
      <c r="O178" s="25"/>
      <c r="P178" s="25"/>
      <c r="Q178" s="25"/>
      <c r="R178" s="25"/>
      <c r="S178" s="25"/>
      <c r="T178" s="25"/>
    </row>
    <row r="179" spans="4:20" ht="15" customHeight="1" x14ac:dyDescent="0.25">
      <c r="D179" s="25"/>
      <c r="E179" s="25"/>
      <c r="F179" s="25"/>
      <c r="G179" s="25"/>
      <c r="H179" s="25"/>
      <c r="I179" s="25"/>
      <c r="J179" s="25"/>
      <c r="N179" s="25"/>
      <c r="O179" s="25"/>
      <c r="P179" s="25"/>
      <c r="Q179" s="25"/>
      <c r="R179" s="25"/>
      <c r="S179" s="25"/>
      <c r="T179" s="25"/>
    </row>
    <row r="180" spans="4:20" ht="15" customHeight="1" x14ac:dyDescent="0.25">
      <c r="D180" s="25"/>
      <c r="E180" s="25"/>
      <c r="F180" s="25"/>
      <c r="G180" s="25"/>
      <c r="H180" s="25"/>
      <c r="I180" s="25"/>
      <c r="J180" s="25"/>
      <c r="N180" s="25"/>
      <c r="O180" s="25"/>
      <c r="P180" s="25"/>
      <c r="Q180" s="25"/>
      <c r="R180" s="25"/>
      <c r="S180" s="25"/>
      <c r="T180" s="25"/>
    </row>
    <row r="181" spans="4:20" ht="15" customHeight="1" x14ac:dyDescent="0.25">
      <c r="D181" s="25"/>
      <c r="E181" s="25"/>
      <c r="F181" s="25"/>
      <c r="G181" s="25"/>
      <c r="H181" s="25"/>
      <c r="I181" s="25"/>
      <c r="J181" s="25"/>
      <c r="N181" s="25"/>
      <c r="O181" s="25"/>
      <c r="P181" s="25"/>
      <c r="Q181" s="25"/>
      <c r="R181" s="25"/>
      <c r="S181" s="25"/>
      <c r="T181" s="25"/>
    </row>
    <row r="182" spans="4:20" ht="15" customHeight="1" x14ac:dyDescent="0.25">
      <c r="D182" s="25"/>
      <c r="E182" s="25"/>
      <c r="F182" s="25"/>
      <c r="G182" s="25"/>
      <c r="H182" s="25"/>
      <c r="I182" s="25"/>
      <c r="J182" s="25"/>
      <c r="N182" s="25"/>
      <c r="O182" s="25"/>
      <c r="P182" s="25"/>
      <c r="Q182" s="25"/>
      <c r="R182" s="25"/>
      <c r="S182" s="25"/>
      <c r="T182" s="25"/>
    </row>
    <row r="183" spans="4:20" ht="15" customHeight="1" x14ac:dyDescent="0.25">
      <c r="D183" s="25"/>
      <c r="E183" s="25"/>
      <c r="F183" s="25"/>
      <c r="G183" s="25"/>
      <c r="H183" s="25"/>
      <c r="I183" s="25"/>
      <c r="J183" s="25"/>
      <c r="N183" s="25"/>
      <c r="O183" s="25"/>
      <c r="P183" s="25"/>
      <c r="Q183" s="25"/>
      <c r="R183" s="25"/>
      <c r="S183" s="25"/>
      <c r="T183" s="25"/>
    </row>
    <row r="184" spans="4:20" ht="15" customHeight="1" x14ac:dyDescent="0.25">
      <c r="D184" s="25"/>
      <c r="E184" s="25"/>
      <c r="F184" s="25"/>
      <c r="G184" s="25"/>
      <c r="H184" s="25"/>
      <c r="I184" s="25"/>
      <c r="J184" s="25"/>
      <c r="N184" s="25"/>
      <c r="O184" s="25"/>
      <c r="P184" s="25"/>
      <c r="Q184" s="25"/>
      <c r="R184" s="25"/>
      <c r="S184" s="25"/>
      <c r="T184" s="25"/>
    </row>
    <row r="185" spans="4:20" ht="15" customHeight="1" x14ac:dyDescent="0.25">
      <c r="D185" s="25"/>
      <c r="E185" s="25"/>
      <c r="F185" s="25"/>
      <c r="G185" s="25"/>
      <c r="H185" s="25"/>
      <c r="I185" s="25"/>
      <c r="J185" s="25"/>
      <c r="N185" s="25"/>
      <c r="O185" s="25"/>
      <c r="P185" s="25"/>
      <c r="Q185" s="25"/>
      <c r="R185" s="25"/>
      <c r="S185" s="25"/>
      <c r="T185" s="25"/>
    </row>
    <row r="186" spans="4:20" ht="15" customHeight="1" x14ac:dyDescent="0.25">
      <c r="D186" s="25"/>
      <c r="E186" s="25"/>
      <c r="F186" s="25"/>
      <c r="G186" s="25"/>
      <c r="H186" s="25"/>
      <c r="I186" s="25"/>
      <c r="J186" s="25"/>
      <c r="N186" s="25"/>
      <c r="O186" s="25"/>
      <c r="P186" s="25"/>
      <c r="Q186" s="25"/>
      <c r="R186" s="25"/>
      <c r="S186" s="25"/>
      <c r="T186" s="25"/>
    </row>
    <row r="187" spans="4:20" ht="15" customHeight="1" x14ac:dyDescent="0.25">
      <c r="D187" s="25"/>
      <c r="E187" s="25"/>
      <c r="F187" s="25"/>
      <c r="G187" s="25"/>
      <c r="H187" s="25"/>
      <c r="I187" s="25"/>
      <c r="J187" s="25"/>
      <c r="N187" s="25"/>
      <c r="O187" s="25"/>
      <c r="P187" s="25"/>
      <c r="Q187" s="25"/>
      <c r="R187" s="25"/>
      <c r="S187" s="25"/>
      <c r="T187" s="25"/>
    </row>
    <row r="188" spans="4:20" ht="15" customHeight="1" x14ac:dyDescent="0.25">
      <c r="D188" s="25"/>
      <c r="E188" s="25"/>
      <c r="F188" s="25"/>
      <c r="G188" s="25"/>
      <c r="H188" s="25"/>
      <c r="I188" s="25"/>
      <c r="J188" s="25"/>
      <c r="N188" s="25"/>
      <c r="O188" s="25"/>
      <c r="P188" s="25"/>
      <c r="Q188" s="25"/>
      <c r="R188" s="25"/>
      <c r="S188" s="25"/>
      <c r="T188" s="25"/>
    </row>
    <row r="189" spans="4:20" ht="15" customHeight="1" x14ac:dyDescent="0.25">
      <c r="D189" s="25"/>
      <c r="E189" s="25"/>
      <c r="F189" s="25"/>
      <c r="G189" s="25"/>
      <c r="H189" s="25"/>
      <c r="I189" s="25"/>
      <c r="J189" s="25"/>
      <c r="N189" s="25"/>
      <c r="O189" s="25"/>
      <c r="P189" s="25"/>
      <c r="Q189" s="25"/>
      <c r="R189" s="25"/>
      <c r="S189" s="25"/>
      <c r="T189" s="25"/>
    </row>
    <row r="190" spans="4:20" ht="15" customHeight="1" x14ac:dyDescent="0.25">
      <c r="D190" s="25"/>
      <c r="E190" s="25"/>
      <c r="F190" s="25"/>
      <c r="G190" s="25"/>
      <c r="H190" s="25"/>
      <c r="I190" s="25"/>
      <c r="J190" s="25"/>
      <c r="N190" s="25"/>
      <c r="O190" s="25"/>
      <c r="P190" s="25"/>
      <c r="Q190" s="25"/>
      <c r="R190" s="25"/>
      <c r="S190" s="25"/>
      <c r="T190" s="25"/>
    </row>
    <row r="191" spans="4:20" ht="15" customHeight="1" x14ac:dyDescent="0.25">
      <c r="D191" s="25"/>
      <c r="E191" s="25"/>
      <c r="F191" s="25"/>
      <c r="G191" s="25"/>
      <c r="H191" s="25"/>
      <c r="I191" s="25"/>
      <c r="J191" s="25"/>
      <c r="N191" s="25"/>
      <c r="O191" s="25"/>
      <c r="P191" s="25"/>
      <c r="Q191" s="25"/>
      <c r="R191" s="25"/>
      <c r="S191" s="25"/>
      <c r="T191" s="25"/>
    </row>
    <row r="192" spans="4:20" ht="15" customHeight="1" x14ac:dyDescent="0.25">
      <c r="D192" s="25"/>
      <c r="E192" s="25"/>
      <c r="F192" s="25"/>
      <c r="G192" s="25"/>
      <c r="H192" s="25"/>
      <c r="I192" s="25"/>
      <c r="J192" s="25"/>
      <c r="N192" s="25"/>
      <c r="O192" s="25"/>
      <c r="P192" s="25"/>
      <c r="Q192" s="25"/>
      <c r="R192" s="25"/>
      <c r="S192" s="25"/>
      <c r="T192" s="25"/>
    </row>
    <row r="193" spans="4:20" ht="15" customHeight="1" x14ac:dyDescent="0.25">
      <c r="D193" s="25"/>
      <c r="E193" s="25"/>
      <c r="F193" s="25"/>
      <c r="G193" s="25"/>
      <c r="H193" s="25"/>
      <c r="I193" s="25"/>
      <c r="J193" s="25"/>
      <c r="N193" s="25"/>
      <c r="O193" s="25"/>
      <c r="P193" s="25"/>
      <c r="Q193" s="25"/>
      <c r="R193" s="25"/>
      <c r="S193" s="25"/>
      <c r="T193" s="25"/>
    </row>
    <row r="194" spans="4:20" ht="15" customHeight="1" x14ac:dyDescent="0.25">
      <c r="D194" s="25"/>
      <c r="E194" s="25"/>
      <c r="F194" s="25"/>
      <c r="G194" s="25"/>
      <c r="H194" s="25"/>
      <c r="I194" s="25"/>
      <c r="J194" s="25"/>
      <c r="N194" s="25"/>
      <c r="O194" s="25"/>
      <c r="P194" s="25"/>
      <c r="Q194" s="25"/>
      <c r="R194" s="25"/>
      <c r="S194" s="25"/>
      <c r="T194" s="25"/>
    </row>
    <row r="195" spans="4:20" ht="15" customHeight="1" x14ac:dyDescent="0.25">
      <c r="D195" s="25"/>
      <c r="E195" s="25"/>
      <c r="F195" s="25"/>
      <c r="G195" s="25"/>
      <c r="H195" s="25"/>
      <c r="I195" s="25"/>
      <c r="J195" s="25"/>
      <c r="N195" s="25"/>
      <c r="O195" s="25"/>
      <c r="P195" s="25"/>
      <c r="Q195" s="25"/>
      <c r="R195" s="25"/>
      <c r="S195" s="25"/>
      <c r="T195" s="25"/>
    </row>
    <row r="196" spans="4:20" ht="15" customHeight="1" x14ac:dyDescent="0.25">
      <c r="D196" s="25"/>
      <c r="E196" s="25"/>
      <c r="F196" s="25"/>
      <c r="G196" s="25"/>
      <c r="H196" s="25"/>
      <c r="I196" s="25"/>
      <c r="J196" s="25"/>
      <c r="N196" s="25"/>
      <c r="O196" s="25"/>
      <c r="P196" s="25"/>
      <c r="Q196" s="25"/>
      <c r="R196" s="25"/>
      <c r="S196" s="25"/>
      <c r="T196" s="25"/>
    </row>
    <row r="197" spans="4:20" ht="15" customHeight="1" x14ac:dyDescent="0.25">
      <c r="D197" s="25"/>
      <c r="E197" s="25"/>
      <c r="F197" s="25"/>
      <c r="G197" s="25"/>
      <c r="H197" s="25"/>
      <c r="I197" s="25"/>
      <c r="J197" s="25"/>
      <c r="N197" s="25"/>
      <c r="O197" s="25"/>
      <c r="P197" s="25"/>
      <c r="Q197" s="25"/>
      <c r="R197" s="25"/>
      <c r="S197" s="25"/>
      <c r="T197" s="25"/>
    </row>
    <row r="198" spans="4:20" ht="15" customHeight="1" x14ac:dyDescent="0.25">
      <c r="D198" s="25"/>
      <c r="E198" s="25"/>
      <c r="F198" s="25"/>
      <c r="G198" s="25"/>
      <c r="H198" s="25"/>
      <c r="I198" s="25"/>
      <c r="J198" s="25"/>
      <c r="N198" s="25"/>
      <c r="O198" s="25"/>
      <c r="P198" s="25"/>
      <c r="Q198" s="25"/>
      <c r="R198" s="25"/>
      <c r="S198" s="25"/>
      <c r="T198" s="25"/>
    </row>
    <row r="199" spans="4:20" ht="15" customHeight="1" x14ac:dyDescent="0.25">
      <c r="D199" s="25"/>
      <c r="E199" s="25"/>
      <c r="F199" s="25"/>
      <c r="G199" s="25"/>
      <c r="H199" s="25"/>
      <c r="I199" s="25"/>
      <c r="J199" s="25"/>
      <c r="N199" s="25"/>
      <c r="O199" s="25"/>
      <c r="P199" s="25"/>
      <c r="Q199" s="25"/>
      <c r="R199" s="25"/>
      <c r="S199" s="25"/>
      <c r="T199" s="25"/>
    </row>
    <row r="200" spans="4:20" ht="15" customHeight="1" x14ac:dyDescent="0.25">
      <c r="D200" s="25"/>
      <c r="E200" s="25"/>
      <c r="F200" s="25"/>
      <c r="G200" s="25"/>
      <c r="H200" s="25"/>
      <c r="I200" s="25"/>
      <c r="J200" s="25"/>
      <c r="N200" s="25"/>
      <c r="O200" s="25"/>
      <c r="P200" s="25"/>
      <c r="Q200" s="25"/>
      <c r="R200" s="25"/>
      <c r="S200" s="25"/>
      <c r="T200" s="25"/>
    </row>
    <row r="201" spans="4:20" ht="15" customHeight="1" x14ac:dyDescent="0.25">
      <c r="D201" s="25"/>
      <c r="E201" s="25"/>
      <c r="F201" s="25"/>
      <c r="G201" s="25"/>
      <c r="H201" s="25"/>
      <c r="I201" s="25"/>
      <c r="J201" s="25"/>
      <c r="N201" s="25"/>
      <c r="O201" s="25"/>
      <c r="P201" s="25"/>
      <c r="Q201" s="25"/>
      <c r="R201" s="25"/>
      <c r="S201" s="25"/>
      <c r="T201" s="25"/>
    </row>
    <row r="202" spans="4:20" ht="15" customHeight="1" x14ac:dyDescent="0.25">
      <c r="D202" s="25"/>
      <c r="E202" s="25"/>
      <c r="F202" s="25"/>
      <c r="G202" s="25"/>
      <c r="H202" s="25"/>
      <c r="I202" s="25"/>
      <c r="J202" s="25"/>
      <c r="N202" s="25"/>
      <c r="O202" s="25"/>
      <c r="P202" s="25"/>
      <c r="Q202" s="25"/>
      <c r="R202" s="25"/>
      <c r="S202" s="25"/>
      <c r="T202" s="25"/>
    </row>
    <row r="203" spans="4:20" ht="15" customHeight="1" x14ac:dyDescent="0.25">
      <c r="D203" s="25"/>
      <c r="E203" s="25"/>
      <c r="F203" s="25"/>
      <c r="G203" s="25"/>
      <c r="H203" s="25"/>
      <c r="I203" s="25"/>
      <c r="J203" s="25"/>
      <c r="N203" s="25"/>
      <c r="O203" s="25"/>
      <c r="P203" s="25"/>
      <c r="Q203" s="25"/>
      <c r="R203" s="25"/>
      <c r="S203" s="25"/>
      <c r="T203" s="25"/>
    </row>
    <row r="204" spans="4:20" ht="15" customHeight="1" x14ac:dyDescent="0.25">
      <c r="D204" s="25"/>
      <c r="E204" s="25"/>
      <c r="F204" s="25"/>
      <c r="G204" s="25"/>
      <c r="H204" s="25"/>
      <c r="I204" s="25"/>
      <c r="J204" s="25"/>
      <c r="N204" s="25"/>
      <c r="O204" s="25"/>
      <c r="P204" s="25"/>
      <c r="Q204" s="25"/>
      <c r="R204" s="25"/>
      <c r="S204" s="25"/>
      <c r="T204" s="25"/>
    </row>
    <row r="205" spans="4:20" ht="15" customHeight="1" x14ac:dyDescent="0.25">
      <c r="D205" s="25"/>
      <c r="E205" s="25"/>
      <c r="F205" s="25"/>
      <c r="G205" s="25"/>
      <c r="H205" s="25"/>
      <c r="I205" s="25"/>
      <c r="J205" s="25"/>
      <c r="N205" s="25"/>
      <c r="O205" s="25"/>
      <c r="P205" s="25"/>
      <c r="Q205" s="25"/>
      <c r="R205" s="25"/>
      <c r="S205" s="25"/>
      <c r="T205" s="25"/>
    </row>
    <row r="206" spans="4:20" ht="15" customHeight="1" x14ac:dyDescent="0.25">
      <c r="D206" s="25"/>
      <c r="E206" s="25"/>
      <c r="F206" s="25"/>
      <c r="G206" s="25"/>
      <c r="H206" s="25"/>
      <c r="I206" s="25"/>
      <c r="J206" s="25"/>
      <c r="N206" s="25"/>
      <c r="O206" s="25"/>
      <c r="P206" s="25"/>
      <c r="Q206" s="25"/>
      <c r="R206" s="25"/>
      <c r="S206" s="25"/>
      <c r="T206" s="25"/>
    </row>
    <row r="207" spans="4:20" ht="15" customHeight="1" x14ac:dyDescent="0.25">
      <c r="D207" s="25"/>
      <c r="E207" s="25"/>
      <c r="F207" s="25"/>
      <c r="G207" s="25"/>
      <c r="H207" s="25"/>
      <c r="I207" s="25"/>
      <c r="J207" s="25"/>
      <c r="N207" s="25"/>
      <c r="O207" s="25"/>
      <c r="P207" s="25"/>
      <c r="Q207" s="25"/>
      <c r="R207" s="25"/>
      <c r="S207" s="25"/>
      <c r="T207" s="25"/>
    </row>
    <row r="208" spans="4:20" ht="15" customHeight="1" x14ac:dyDescent="0.25">
      <c r="D208" s="25"/>
      <c r="E208" s="25"/>
      <c r="F208" s="25"/>
      <c r="G208" s="25"/>
      <c r="H208" s="25"/>
      <c r="I208" s="25"/>
      <c r="J208" s="25"/>
      <c r="N208" s="25"/>
      <c r="O208" s="25"/>
      <c r="P208" s="25"/>
      <c r="Q208" s="25"/>
      <c r="R208" s="25"/>
      <c r="S208" s="25"/>
      <c r="T208" s="25"/>
    </row>
    <row r="209" spans="4:20" ht="15" customHeight="1" x14ac:dyDescent="0.25">
      <c r="D209" s="25"/>
      <c r="E209" s="25"/>
      <c r="F209" s="25"/>
      <c r="G209" s="25"/>
      <c r="H209" s="25"/>
      <c r="I209" s="25"/>
      <c r="J209" s="25"/>
      <c r="N209" s="25"/>
      <c r="O209" s="25"/>
      <c r="P209" s="25"/>
      <c r="Q209" s="25"/>
      <c r="R209" s="25"/>
      <c r="S209" s="25"/>
      <c r="T209" s="25"/>
    </row>
    <row r="210" spans="4:20" ht="15" customHeight="1" x14ac:dyDescent="0.25">
      <c r="D210" s="25"/>
      <c r="E210" s="25"/>
      <c r="F210" s="25"/>
      <c r="G210" s="25"/>
      <c r="H210" s="25"/>
      <c r="I210" s="25"/>
      <c r="J210" s="25"/>
      <c r="N210" s="25"/>
      <c r="O210" s="25"/>
      <c r="P210" s="25"/>
      <c r="Q210" s="25"/>
      <c r="R210" s="25"/>
      <c r="S210" s="25"/>
      <c r="T210" s="25"/>
    </row>
    <row r="211" spans="4:20" ht="15" customHeight="1" x14ac:dyDescent="0.25">
      <c r="D211" s="25"/>
      <c r="E211" s="25"/>
      <c r="F211" s="25"/>
      <c r="G211" s="25"/>
      <c r="H211" s="25"/>
      <c r="I211" s="25"/>
      <c r="J211" s="25"/>
      <c r="N211" s="25"/>
      <c r="O211" s="25"/>
      <c r="P211" s="25"/>
      <c r="Q211" s="25"/>
      <c r="R211" s="25"/>
      <c r="S211" s="25"/>
      <c r="T211" s="25"/>
    </row>
    <row r="212" spans="4:20" ht="15" customHeight="1" x14ac:dyDescent="0.25">
      <c r="D212" s="25"/>
      <c r="E212" s="25"/>
      <c r="F212" s="25"/>
      <c r="G212" s="25"/>
      <c r="H212" s="25"/>
      <c r="I212" s="25"/>
      <c r="J212" s="25"/>
      <c r="N212" s="25"/>
      <c r="O212" s="25"/>
      <c r="P212" s="25"/>
      <c r="Q212" s="25"/>
      <c r="R212" s="25"/>
      <c r="S212" s="25"/>
      <c r="T212" s="25"/>
    </row>
    <row r="213" spans="4:20" ht="15" customHeight="1" x14ac:dyDescent="0.25">
      <c r="D213" s="25"/>
      <c r="E213" s="25"/>
      <c r="F213" s="25"/>
      <c r="G213" s="25"/>
      <c r="H213" s="25"/>
      <c r="I213" s="25"/>
      <c r="J213" s="25"/>
      <c r="N213" s="25"/>
      <c r="O213" s="25"/>
      <c r="P213" s="25"/>
      <c r="Q213" s="25"/>
      <c r="R213" s="25"/>
      <c r="S213" s="25"/>
      <c r="T213" s="25"/>
    </row>
    <row r="214" spans="4:20" ht="15" customHeight="1" x14ac:dyDescent="0.25">
      <c r="D214" s="25"/>
      <c r="E214" s="25"/>
      <c r="F214" s="25"/>
      <c r="G214" s="25"/>
      <c r="H214" s="25"/>
      <c r="I214" s="25"/>
      <c r="J214" s="25"/>
      <c r="N214" s="25"/>
      <c r="O214" s="25"/>
      <c r="P214" s="25"/>
      <c r="Q214" s="25"/>
      <c r="R214" s="25"/>
      <c r="S214" s="25"/>
      <c r="T214" s="25"/>
    </row>
    <row r="215" spans="4:20" ht="15" customHeight="1" x14ac:dyDescent="0.25">
      <c r="D215" s="25"/>
      <c r="E215" s="25"/>
      <c r="F215" s="25"/>
      <c r="G215" s="25"/>
      <c r="H215" s="25"/>
      <c r="I215" s="25"/>
      <c r="J215" s="25"/>
      <c r="N215" s="25"/>
      <c r="O215" s="25"/>
      <c r="P215" s="25"/>
      <c r="Q215" s="25"/>
      <c r="R215" s="25"/>
      <c r="S215" s="25"/>
      <c r="T215" s="25"/>
    </row>
    <row r="216" spans="4:20" ht="15" customHeight="1" x14ac:dyDescent="0.25">
      <c r="D216" s="25"/>
      <c r="E216" s="25"/>
      <c r="F216" s="25"/>
      <c r="G216" s="25"/>
      <c r="H216" s="25"/>
      <c r="I216" s="25"/>
      <c r="J216" s="25"/>
      <c r="N216" s="25"/>
      <c r="O216" s="25"/>
      <c r="P216" s="25"/>
      <c r="Q216" s="25"/>
      <c r="R216" s="25"/>
      <c r="S216" s="25"/>
      <c r="T216" s="25"/>
    </row>
    <row r="217" spans="4:20" ht="15" customHeight="1" x14ac:dyDescent="0.25">
      <c r="D217" s="25"/>
      <c r="E217" s="25"/>
      <c r="F217" s="25"/>
      <c r="G217" s="25"/>
      <c r="H217" s="25"/>
      <c r="I217" s="25"/>
      <c r="J217" s="25"/>
      <c r="N217" s="25"/>
      <c r="O217" s="25"/>
      <c r="P217" s="25"/>
      <c r="Q217" s="25"/>
      <c r="R217" s="25"/>
      <c r="S217" s="25"/>
      <c r="T217" s="25"/>
    </row>
    <row r="218" spans="4:20" ht="15" customHeight="1" x14ac:dyDescent="0.25">
      <c r="D218" s="25"/>
      <c r="E218" s="25"/>
      <c r="F218" s="25"/>
      <c r="G218" s="25"/>
      <c r="H218" s="25"/>
      <c r="I218" s="25"/>
      <c r="J218" s="25"/>
      <c r="N218" s="25"/>
      <c r="O218" s="25"/>
      <c r="P218" s="25"/>
      <c r="Q218" s="25"/>
      <c r="R218" s="25"/>
      <c r="S218" s="25"/>
      <c r="T218" s="25"/>
    </row>
    <row r="219" spans="4:20" ht="15" customHeight="1" x14ac:dyDescent="0.25">
      <c r="D219" s="25"/>
      <c r="E219" s="25"/>
      <c r="F219" s="25"/>
      <c r="G219" s="25"/>
      <c r="H219" s="25"/>
      <c r="I219" s="25"/>
      <c r="J219" s="25"/>
      <c r="N219" s="25"/>
      <c r="O219" s="25"/>
      <c r="P219" s="25"/>
      <c r="Q219" s="25"/>
      <c r="R219" s="25"/>
      <c r="S219" s="25"/>
      <c r="T219" s="25"/>
    </row>
    <row r="220" spans="4:20" ht="15" customHeight="1" x14ac:dyDescent="0.25">
      <c r="D220" s="25"/>
      <c r="E220" s="25"/>
      <c r="F220" s="25"/>
      <c r="G220" s="25"/>
      <c r="H220" s="25"/>
      <c r="I220" s="25"/>
      <c r="J220" s="25"/>
      <c r="N220" s="25"/>
      <c r="O220" s="25"/>
      <c r="P220" s="25"/>
      <c r="Q220" s="25"/>
      <c r="R220" s="25"/>
      <c r="S220" s="25"/>
      <c r="T220" s="25"/>
    </row>
    <row r="221" spans="4:20" ht="15" customHeight="1" x14ac:dyDescent="0.25">
      <c r="D221" s="25"/>
      <c r="E221" s="25"/>
      <c r="F221" s="25"/>
      <c r="G221" s="25"/>
      <c r="H221" s="25"/>
      <c r="I221" s="25"/>
      <c r="J221" s="25"/>
      <c r="N221" s="25"/>
      <c r="O221" s="25"/>
      <c r="P221" s="25"/>
      <c r="Q221" s="25"/>
      <c r="R221" s="25"/>
      <c r="S221" s="25"/>
      <c r="T221" s="25"/>
    </row>
    <row r="222" spans="4:20" ht="15" customHeight="1" x14ac:dyDescent="0.25">
      <c r="D222" s="25"/>
      <c r="E222" s="25"/>
      <c r="F222" s="25"/>
      <c r="G222" s="25"/>
      <c r="H222" s="25"/>
      <c r="I222" s="25"/>
      <c r="J222" s="25"/>
      <c r="N222" s="25"/>
      <c r="O222" s="25"/>
      <c r="P222" s="25"/>
      <c r="Q222" s="25"/>
      <c r="R222" s="25"/>
      <c r="S222" s="25"/>
      <c r="T222" s="25"/>
    </row>
    <row r="223" spans="4:20" ht="15" customHeight="1" x14ac:dyDescent="0.25">
      <c r="D223" s="25"/>
      <c r="E223" s="25"/>
      <c r="F223" s="25"/>
      <c r="G223" s="25"/>
      <c r="H223" s="25"/>
      <c r="I223" s="25"/>
      <c r="J223" s="25"/>
      <c r="N223" s="25"/>
      <c r="O223" s="25"/>
      <c r="P223" s="25"/>
      <c r="Q223" s="25"/>
      <c r="R223" s="25"/>
      <c r="S223" s="25"/>
      <c r="T223" s="25"/>
    </row>
    <row r="224" spans="4:20" ht="15" customHeight="1" x14ac:dyDescent="0.25">
      <c r="D224" s="25"/>
      <c r="E224" s="25"/>
      <c r="F224" s="25"/>
      <c r="G224" s="25"/>
      <c r="H224" s="25"/>
      <c r="I224" s="25"/>
      <c r="J224" s="25"/>
      <c r="N224" s="25"/>
      <c r="O224" s="25"/>
      <c r="P224" s="25"/>
      <c r="Q224" s="25"/>
      <c r="R224" s="25"/>
      <c r="S224" s="25"/>
      <c r="T224" s="25"/>
    </row>
    <row r="225" spans="4:20" ht="15" customHeight="1" x14ac:dyDescent="0.25">
      <c r="D225" s="25"/>
      <c r="E225" s="25"/>
      <c r="F225" s="25"/>
      <c r="G225" s="25"/>
      <c r="H225" s="25"/>
      <c r="I225" s="25"/>
      <c r="J225" s="25"/>
      <c r="N225" s="25"/>
      <c r="O225" s="25"/>
      <c r="P225" s="25"/>
      <c r="Q225" s="25"/>
      <c r="R225" s="25"/>
      <c r="S225" s="25"/>
      <c r="T225" s="25"/>
    </row>
    <row r="226" spans="4:20" ht="15" customHeight="1" x14ac:dyDescent="0.25">
      <c r="D226" s="25"/>
      <c r="E226" s="25"/>
      <c r="F226" s="25"/>
      <c r="G226" s="25"/>
      <c r="H226" s="25"/>
      <c r="I226" s="25"/>
      <c r="J226" s="25"/>
      <c r="N226" s="25"/>
      <c r="O226" s="25"/>
      <c r="P226" s="25"/>
      <c r="Q226" s="25"/>
      <c r="R226" s="25"/>
      <c r="S226" s="25"/>
      <c r="T226" s="25"/>
    </row>
    <row r="227" spans="4:20" ht="15" customHeight="1" x14ac:dyDescent="0.25">
      <c r="D227" s="25"/>
      <c r="E227" s="25"/>
      <c r="F227" s="25"/>
      <c r="G227" s="25"/>
      <c r="H227" s="25"/>
      <c r="I227" s="25"/>
      <c r="J227" s="25"/>
      <c r="N227" s="25"/>
      <c r="O227" s="25"/>
      <c r="P227" s="25"/>
      <c r="Q227" s="25"/>
      <c r="R227" s="25"/>
      <c r="S227" s="25"/>
      <c r="T227" s="25"/>
    </row>
    <row r="228" spans="4:20" ht="15" customHeight="1" x14ac:dyDescent="0.25">
      <c r="D228" s="25"/>
      <c r="E228" s="25"/>
      <c r="F228" s="25"/>
      <c r="G228" s="25"/>
      <c r="H228" s="25"/>
      <c r="I228" s="25"/>
      <c r="J228" s="25"/>
      <c r="N228" s="25"/>
      <c r="O228" s="25"/>
      <c r="P228" s="25"/>
      <c r="Q228" s="25"/>
      <c r="R228" s="25"/>
      <c r="S228" s="25"/>
      <c r="T228" s="25"/>
    </row>
    <row r="229" spans="4:20" ht="15" customHeight="1" x14ac:dyDescent="0.25">
      <c r="D229" s="25"/>
      <c r="E229" s="25"/>
      <c r="F229" s="25"/>
      <c r="G229" s="25"/>
      <c r="H229" s="25"/>
      <c r="I229" s="25"/>
      <c r="J229" s="25"/>
      <c r="N229" s="25"/>
      <c r="O229" s="25"/>
      <c r="P229" s="25"/>
      <c r="Q229" s="25"/>
      <c r="R229" s="25"/>
      <c r="S229" s="25"/>
      <c r="T229" s="25"/>
    </row>
    <row r="230" spans="4:20" ht="15" customHeight="1" x14ac:dyDescent="0.25">
      <c r="D230" s="25"/>
      <c r="E230" s="25"/>
      <c r="F230" s="25"/>
      <c r="G230" s="25"/>
      <c r="H230" s="25"/>
      <c r="I230" s="25"/>
      <c r="J230" s="25"/>
      <c r="N230" s="25"/>
      <c r="O230" s="25"/>
      <c r="P230" s="25"/>
      <c r="Q230" s="25"/>
      <c r="R230" s="25"/>
      <c r="S230" s="25"/>
      <c r="T230" s="25"/>
    </row>
    <row r="231" spans="4:20" ht="15" customHeight="1" x14ac:dyDescent="0.25">
      <c r="D231" s="25"/>
      <c r="E231" s="25"/>
      <c r="F231" s="25"/>
      <c r="G231" s="25"/>
      <c r="H231" s="25"/>
      <c r="I231" s="25"/>
      <c r="J231" s="25"/>
      <c r="N231" s="25"/>
      <c r="O231" s="25"/>
      <c r="P231" s="25"/>
      <c r="Q231" s="25"/>
      <c r="R231" s="25"/>
      <c r="S231" s="25"/>
      <c r="T231" s="25"/>
    </row>
    <row r="232" spans="4:20" ht="15" customHeight="1" x14ac:dyDescent="0.25">
      <c r="D232" s="25"/>
      <c r="E232" s="25"/>
      <c r="F232" s="25"/>
      <c r="G232" s="25"/>
      <c r="H232" s="25"/>
      <c r="I232" s="25"/>
      <c r="J232" s="25"/>
      <c r="N232" s="25"/>
      <c r="O232" s="25"/>
      <c r="P232" s="25"/>
      <c r="Q232" s="25"/>
      <c r="R232" s="25"/>
      <c r="S232" s="25"/>
      <c r="T232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G2" sqref="G2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19" t="s">
        <v>553</v>
      </c>
    </row>
    <row r="2" spans="2:25" ht="15" customHeight="1" x14ac:dyDescent="0.25">
      <c r="C2" s="54" t="s">
        <v>488</v>
      </c>
      <c r="D2" s="56" t="s">
        <v>487</v>
      </c>
      <c r="E2" s="56"/>
      <c r="J2" s="76" t="s">
        <v>499</v>
      </c>
      <c r="M2" s="76" t="s">
        <v>499</v>
      </c>
      <c r="P2" s="80" t="s">
        <v>503</v>
      </c>
      <c r="S2" s="50" t="s">
        <v>500</v>
      </c>
      <c r="T2" s="80" t="s">
        <v>504</v>
      </c>
    </row>
    <row r="3" spans="2:25" ht="15" customHeight="1" x14ac:dyDescent="0.25">
      <c r="C3" s="86" t="s">
        <v>489</v>
      </c>
      <c r="R3" s="32"/>
      <c r="S3" s="50" t="s">
        <v>501</v>
      </c>
    </row>
    <row r="4" spans="2:25" ht="15" customHeight="1" x14ac:dyDescent="0.25">
      <c r="C4" s="20"/>
      <c r="D4" s="71" t="s">
        <v>485</v>
      </c>
      <c r="E4" s="20"/>
      <c r="G4" s="20"/>
      <c r="H4" s="71" t="s">
        <v>485</v>
      </c>
      <c r="I4" s="73"/>
      <c r="J4" s="75" t="s">
        <v>498</v>
      </c>
      <c r="K4" s="75"/>
      <c r="L4" s="75"/>
      <c r="M4" s="75" t="s">
        <v>498</v>
      </c>
      <c r="N4" s="75"/>
      <c r="O4" s="75"/>
      <c r="P4" s="75" t="s">
        <v>495</v>
      </c>
      <c r="Q4" s="75"/>
      <c r="R4" s="75"/>
      <c r="S4" s="50" t="s">
        <v>502</v>
      </c>
      <c r="T4" s="75" t="s">
        <v>494</v>
      </c>
      <c r="U4" s="75"/>
      <c r="V4" s="75"/>
    </row>
    <row r="5" spans="2:25" ht="15" customHeight="1" x14ac:dyDescent="0.25">
      <c r="B5" s="20" t="s">
        <v>57</v>
      </c>
      <c r="C5" s="72" t="s">
        <v>492</v>
      </c>
      <c r="D5" s="74" t="s">
        <v>58</v>
      </c>
      <c r="E5" s="72"/>
      <c r="F5" s="72" t="s">
        <v>57</v>
      </c>
      <c r="G5" s="72" t="s">
        <v>492</v>
      </c>
      <c r="H5" s="74" t="s">
        <v>180</v>
      </c>
      <c r="I5" s="73"/>
      <c r="J5" s="75" t="s">
        <v>493</v>
      </c>
      <c r="K5" s="75" t="s">
        <v>496</v>
      </c>
      <c r="L5" s="75"/>
      <c r="M5" s="75" t="s">
        <v>493</v>
      </c>
      <c r="N5" s="75" t="s">
        <v>497</v>
      </c>
      <c r="O5" s="75"/>
      <c r="P5" s="75" t="s">
        <v>493</v>
      </c>
      <c r="Q5" s="75" t="s">
        <v>496</v>
      </c>
      <c r="R5" s="75" t="s">
        <v>497</v>
      </c>
      <c r="S5" s="50" t="s">
        <v>502</v>
      </c>
      <c r="T5" s="75" t="s">
        <v>493</v>
      </c>
      <c r="U5" s="75" t="s">
        <v>496</v>
      </c>
      <c r="V5" s="75" t="s">
        <v>497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 t="s">
        <v>484</v>
      </c>
      <c r="D7" s="26">
        <v>148177</v>
      </c>
      <c r="E7" s="26"/>
      <c r="F7" s="23">
        <f>F6+1</f>
        <v>1</v>
      </c>
      <c r="G7" s="26" t="s">
        <v>484</v>
      </c>
      <c r="H7" s="26">
        <v>6887</v>
      </c>
      <c r="I7" s="26"/>
      <c r="J7" s="26" t="str">
        <f>P7</f>
        <v>the United States</v>
      </c>
      <c r="K7" s="26">
        <f>Q7-U7</f>
        <v>148177</v>
      </c>
      <c r="L7" s="26"/>
      <c r="M7" s="26" t="str">
        <f>P7</f>
        <v>the United States</v>
      </c>
      <c r="N7" s="26">
        <f>R7-V7</f>
        <v>6887</v>
      </c>
      <c r="O7" s="26"/>
      <c r="P7" s="26" t="s">
        <v>484</v>
      </c>
      <c r="Q7" s="26">
        <v>1793530</v>
      </c>
      <c r="R7" s="26">
        <v>104542</v>
      </c>
      <c r="S7" s="78" t="str">
        <f>IF(P7&lt;&gt;T7,"no","")</f>
        <v/>
      </c>
      <c r="T7" s="26" t="s">
        <v>484</v>
      </c>
      <c r="U7" s="26">
        <v>1645353</v>
      </c>
      <c r="V7" s="26">
        <v>97655</v>
      </c>
    </row>
    <row r="8" spans="2:25" ht="15" customHeight="1" x14ac:dyDescent="0.25">
      <c r="B8" s="23">
        <f t="shared" ref="B8:B71" si="0">B7+1</f>
        <v>2</v>
      </c>
      <c r="C8" s="26" t="s">
        <v>271</v>
      </c>
      <c r="D8" s="26">
        <v>135956</v>
      </c>
      <c r="E8" s="26"/>
      <c r="F8" s="23">
        <f t="shared" ref="F8:F71" si="1">F7+1</f>
        <v>2</v>
      </c>
      <c r="G8" s="26" t="s">
        <v>271</v>
      </c>
      <c r="H8" s="26">
        <v>6828</v>
      </c>
      <c r="I8" s="26"/>
      <c r="J8" s="26" t="str">
        <f t="shared" ref="J8:J71" si="2">P8</f>
        <v xml:space="preserve">Afghanistan </v>
      </c>
      <c r="K8" s="26">
        <f t="shared" ref="K8:K71" si="3">Q8-U8</f>
        <v>5213</v>
      </c>
      <c r="L8" s="26"/>
      <c r="M8" s="26" t="str">
        <f t="shared" ref="M8:M71" si="4">P8</f>
        <v xml:space="preserve">Afghanistan </v>
      </c>
      <c r="N8" s="26">
        <f t="shared" ref="N8:N71" si="5">R8-V8</f>
        <v>43</v>
      </c>
      <c r="O8" s="26"/>
      <c r="P8" s="25" t="s">
        <v>318</v>
      </c>
      <c r="Q8" s="26">
        <v>14429</v>
      </c>
      <c r="R8" s="26">
        <v>248</v>
      </c>
      <c r="S8" s="78" t="str">
        <f t="shared" ref="S8:S71" si="6">IF(P8&lt;&gt;T8,"no","")</f>
        <v/>
      </c>
      <c r="T8" s="26" t="s">
        <v>318</v>
      </c>
      <c r="U8" s="26">
        <v>9216</v>
      </c>
      <c r="V8" s="26">
        <v>205</v>
      </c>
    </row>
    <row r="9" spans="2:25" ht="15" customHeight="1" x14ac:dyDescent="0.25">
      <c r="B9" s="23">
        <f t="shared" si="0"/>
        <v>3</v>
      </c>
      <c r="C9" s="26" t="s">
        <v>270</v>
      </c>
      <c r="D9" s="26">
        <v>61175</v>
      </c>
      <c r="E9" s="26"/>
      <c r="F9" s="23">
        <f t="shared" si="1"/>
        <v>3</v>
      </c>
      <c r="G9" s="26" t="s">
        <v>284</v>
      </c>
      <c r="H9" s="26">
        <v>2426</v>
      </c>
      <c r="I9" s="26"/>
      <c r="J9" s="26" t="str">
        <f t="shared" si="2"/>
        <v xml:space="preserve">Albania </v>
      </c>
      <c r="K9" s="26">
        <f t="shared" si="3"/>
        <v>118</v>
      </c>
      <c r="L9" s="26"/>
      <c r="M9" s="26" t="str">
        <f t="shared" si="4"/>
        <v xml:space="preserve">Albania </v>
      </c>
      <c r="N9" s="26">
        <f t="shared" si="5"/>
        <v>2</v>
      </c>
      <c r="O9" s="26"/>
      <c r="P9" s="25" t="s">
        <v>374</v>
      </c>
      <c r="Q9" s="26">
        <v>1099</v>
      </c>
      <c r="R9" s="26">
        <v>33</v>
      </c>
      <c r="S9" s="78" t="str">
        <f t="shared" si="6"/>
        <v/>
      </c>
      <c r="T9" s="25" t="s">
        <v>374</v>
      </c>
      <c r="U9" s="26">
        <v>981</v>
      </c>
      <c r="V9" s="26">
        <v>31</v>
      </c>
    </row>
    <row r="10" spans="2:25" ht="15" customHeight="1" x14ac:dyDescent="0.25">
      <c r="B10" s="23">
        <f t="shared" si="0"/>
        <v>4</v>
      </c>
      <c r="C10" s="26" t="s">
        <v>279</v>
      </c>
      <c r="D10" s="26">
        <v>48614</v>
      </c>
      <c r="E10" s="26"/>
      <c r="F10" s="23">
        <f t="shared" si="1"/>
        <v>4</v>
      </c>
      <c r="G10" s="26" t="s">
        <v>273</v>
      </c>
      <c r="H10" s="26">
        <v>1768</v>
      </c>
      <c r="I10" s="26"/>
      <c r="J10" s="26" t="str">
        <f t="shared" si="2"/>
        <v xml:space="preserve">Algeria </v>
      </c>
      <c r="K10" s="26">
        <f t="shared" si="3"/>
        <v>1216</v>
      </c>
      <c r="L10" s="26"/>
      <c r="M10" s="26" t="str">
        <f t="shared" si="4"/>
        <v xml:space="preserve">Algeria </v>
      </c>
      <c r="N10" s="26">
        <f t="shared" si="5"/>
        <v>56</v>
      </c>
      <c r="O10" s="26"/>
      <c r="P10" s="25" t="s">
        <v>321</v>
      </c>
      <c r="Q10" s="26">
        <v>9134</v>
      </c>
      <c r="R10" s="26">
        <v>638</v>
      </c>
      <c r="S10" s="78" t="str">
        <f t="shared" si="6"/>
        <v/>
      </c>
      <c r="T10" s="26" t="s">
        <v>321</v>
      </c>
      <c r="U10" s="26">
        <v>7918</v>
      </c>
      <c r="V10" s="26">
        <v>582</v>
      </c>
    </row>
    <row r="11" spans="2:25" ht="15" customHeight="1" x14ac:dyDescent="0.25">
      <c r="B11" s="23">
        <f t="shared" si="0"/>
        <v>5</v>
      </c>
      <c r="C11" s="26" t="s">
        <v>280</v>
      </c>
      <c r="D11" s="26">
        <v>36587</v>
      </c>
      <c r="E11" s="26"/>
      <c r="F11" s="23">
        <f t="shared" si="1"/>
        <v>5</v>
      </c>
      <c r="G11" s="26" t="s">
        <v>279</v>
      </c>
      <c r="H11" s="26">
        <v>1252</v>
      </c>
      <c r="I11" s="26"/>
      <c r="J11" s="26" t="str">
        <f t="shared" si="2"/>
        <v xml:space="preserve">Andorra </v>
      </c>
      <c r="K11" s="26">
        <f t="shared" si="3"/>
        <v>2</v>
      </c>
      <c r="L11" s="26"/>
      <c r="M11" s="26" t="str">
        <f t="shared" si="4"/>
        <v xml:space="preserve">Andorra </v>
      </c>
      <c r="N11" s="26">
        <f t="shared" si="5"/>
        <v>0</v>
      </c>
      <c r="O11" s="26"/>
      <c r="P11" s="26" t="s">
        <v>384</v>
      </c>
      <c r="Q11" s="26">
        <v>764</v>
      </c>
      <c r="R11" s="26">
        <v>51</v>
      </c>
      <c r="S11" s="78" t="str">
        <f t="shared" si="6"/>
        <v/>
      </c>
      <c r="T11" s="25" t="s">
        <v>384</v>
      </c>
      <c r="U11" s="26">
        <v>762</v>
      </c>
      <c r="V11" s="26">
        <v>51</v>
      </c>
    </row>
    <row r="12" spans="2:25" ht="15" customHeight="1" x14ac:dyDescent="0.25">
      <c r="B12" s="23">
        <f t="shared" si="0"/>
        <v>6</v>
      </c>
      <c r="C12" s="26" t="s">
        <v>285</v>
      </c>
      <c r="D12" s="26">
        <v>28781</v>
      </c>
      <c r="E12" s="26"/>
      <c r="F12" s="23">
        <f t="shared" si="1"/>
        <v>6</v>
      </c>
      <c r="G12" s="26" t="s">
        <v>270</v>
      </c>
      <c r="H12" s="26">
        <v>1125</v>
      </c>
      <c r="I12" s="26"/>
      <c r="J12" s="26" t="str">
        <f t="shared" si="2"/>
        <v xml:space="preserve">Angola </v>
      </c>
      <c r="K12" s="26">
        <f t="shared" si="3"/>
        <v>21</v>
      </c>
      <c r="L12" s="26"/>
      <c r="M12" s="26" t="str">
        <f t="shared" si="4"/>
        <v xml:space="preserve">Angola </v>
      </c>
      <c r="N12" s="26">
        <f t="shared" si="5"/>
        <v>1</v>
      </c>
      <c r="O12" s="26"/>
      <c r="P12" s="25" t="s">
        <v>443</v>
      </c>
      <c r="Q12" s="26">
        <v>81</v>
      </c>
      <c r="R12" s="26">
        <v>4</v>
      </c>
      <c r="S12" s="78" t="str">
        <f t="shared" si="6"/>
        <v/>
      </c>
      <c r="T12" s="25" t="s">
        <v>443</v>
      </c>
      <c r="U12" s="26">
        <v>60</v>
      </c>
      <c r="V12" s="26">
        <v>3</v>
      </c>
    </row>
    <row r="13" spans="2:25" ht="15" customHeight="1" x14ac:dyDescent="0.25">
      <c r="B13" s="23">
        <f t="shared" si="0"/>
        <v>7</v>
      </c>
      <c r="C13" s="26" t="s">
        <v>284</v>
      </c>
      <c r="D13" s="26">
        <v>22100</v>
      </c>
      <c r="E13" s="26"/>
      <c r="F13" s="23">
        <f t="shared" si="1"/>
        <v>7</v>
      </c>
      <c r="G13" s="26" t="s">
        <v>280</v>
      </c>
      <c r="H13" s="26">
        <v>986</v>
      </c>
      <c r="I13" s="26"/>
      <c r="J13" s="26" t="str">
        <f t="shared" si="2"/>
        <v xml:space="preserve">Anguilla </v>
      </c>
      <c r="K13" s="26">
        <f t="shared" si="3"/>
        <v>0</v>
      </c>
      <c r="L13" s="26"/>
      <c r="M13" s="26" t="str">
        <f t="shared" si="4"/>
        <v xml:space="preserve">Anguilla </v>
      </c>
      <c r="N13" s="26">
        <f t="shared" si="5"/>
        <v>0</v>
      </c>
      <c r="O13" s="26"/>
      <c r="P13" s="26" t="s">
        <v>480</v>
      </c>
      <c r="Q13" s="26">
        <v>3</v>
      </c>
      <c r="R13" s="26"/>
      <c r="S13" s="78" t="str">
        <f t="shared" si="6"/>
        <v/>
      </c>
      <c r="T13" s="25" t="s">
        <v>480</v>
      </c>
      <c r="U13" s="26">
        <v>3</v>
      </c>
      <c r="V13" s="26"/>
    </row>
    <row r="14" spans="2:25" ht="15" customHeight="1" x14ac:dyDescent="0.25">
      <c r="B14" s="23">
        <f t="shared" si="0"/>
        <v>8</v>
      </c>
      <c r="C14" s="26" t="s">
        <v>273</v>
      </c>
      <c r="D14" s="26">
        <v>17027</v>
      </c>
      <c r="E14" s="26"/>
      <c r="F14" s="23">
        <f t="shared" si="1"/>
        <v>8</v>
      </c>
      <c r="G14" s="26" t="s">
        <v>282</v>
      </c>
      <c r="H14" s="26">
        <v>729</v>
      </c>
      <c r="I14" s="26"/>
      <c r="J14" s="26" t="str">
        <f t="shared" si="2"/>
        <v xml:space="preserve">Antigua and Barbuda </v>
      </c>
      <c r="K14" s="26">
        <f t="shared" si="3"/>
        <v>0</v>
      </c>
      <c r="L14" s="26"/>
      <c r="M14" s="26" t="str">
        <f t="shared" si="4"/>
        <v xml:space="preserve">Antigua and Barbuda </v>
      </c>
      <c r="N14" s="26">
        <f t="shared" si="5"/>
        <v>0</v>
      </c>
      <c r="O14" s="26"/>
      <c r="P14" s="25" t="s">
        <v>452</v>
      </c>
      <c r="Q14" s="26">
        <v>25</v>
      </c>
      <c r="R14" s="26">
        <v>3</v>
      </c>
      <c r="S14" s="78" t="str">
        <f t="shared" si="6"/>
        <v/>
      </c>
      <c r="T14" s="25" t="s">
        <v>452</v>
      </c>
      <c r="U14" s="26">
        <v>25</v>
      </c>
      <c r="V14" s="26">
        <v>3</v>
      </c>
    </row>
    <row r="15" spans="2:25" ht="15" customHeight="1" x14ac:dyDescent="0.25">
      <c r="B15" s="23">
        <f t="shared" si="0"/>
        <v>9</v>
      </c>
      <c r="C15" s="26" t="s">
        <v>278</v>
      </c>
      <c r="D15" s="26">
        <v>15016</v>
      </c>
      <c r="E15" s="26"/>
      <c r="F15" s="23">
        <f t="shared" si="1"/>
        <v>9</v>
      </c>
      <c r="G15" s="26" t="s">
        <v>274</v>
      </c>
      <c r="H15" s="26">
        <v>613</v>
      </c>
      <c r="I15" s="26"/>
      <c r="J15" s="26" t="str">
        <f t="shared" si="2"/>
        <v xml:space="preserve">Argentina </v>
      </c>
      <c r="K15" s="26">
        <f t="shared" si="3"/>
        <v>4770</v>
      </c>
      <c r="L15" s="26"/>
      <c r="M15" s="26" t="str">
        <f t="shared" si="4"/>
        <v xml:space="preserve">Argentina </v>
      </c>
      <c r="N15" s="26">
        <f t="shared" si="5"/>
        <v>87</v>
      </c>
      <c r="O15" s="26"/>
      <c r="P15" s="26" t="s">
        <v>316</v>
      </c>
      <c r="Q15" s="26">
        <v>15419</v>
      </c>
      <c r="R15" s="26">
        <v>520</v>
      </c>
      <c r="S15" s="78" t="str">
        <f t="shared" si="6"/>
        <v/>
      </c>
      <c r="T15" s="26" t="s">
        <v>316</v>
      </c>
      <c r="U15" s="26">
        <v>10649</v>
      </c>
      <c r="V15" s="26">
        <v>433</v>
      </c>
    </row>
    <row r="16" spans="2:25" ht="15" customHeight="1" x14ac:dyDescent="0.25">
      <c r="B16" s="23">
        <f t="shared" si="0"/>
        <v>10</v>
      </c>
      <c r="C16" s="26" t="s">
        <v>283</v>
      </c>
      <c r="D16" s="26">
        <v>14047</v>
      </c>
      <c r="E16" s="26"/>
      <c r="F16" s="23">
        <f t="shared" si="1"/>
        <v>10</v>
      </c>
      <c r="G16" s="26" t="s">
        <v>275</v>
      </c>
      <c r="H16" s="26">
        <v>425</v>
      </c>
      <c r="I16" s="26"/>
      <c r="J16" s="26" t="str">
        <f t="shared" si="2"/>
        <v xml:space="preserve">Armenia </v>
      </c>
      <c r="K16" s="26">
        <f t="shared" si="3"/>
        <v>2625</v>
      </c>
      <c r="L16" s="26"/>
      <c r="M16" s="26" t="str">
        <f t="shared" si="4"/>
        <v xml:space="preserve">Armenia </v>
      </c>
      <c r="N16" s="26">
        <f t="shared" si="5"/>
        <v>50</v>
      </c>
      <c r="O16" s="26"/>
      <c r="P16" s="25" t="s">
        <v>331</v>
      </c>
      <c r="Q16" s="26">
        <v>8927</v>
      </c>
      <c r="R16" s="26">
        <v>127</v>
      </c>
      <c r="S16" s="78" t="str">
        <f t="shared" si="6"/>
        <v/>
      </c>
      <c r="T16" s="25" t="s">
        <v>331</v>
      </c>
      <c r="U16" s="26">
        <v>6302</v>
      </c>
      <c r="V16" s="26">
        <v>77</v>
      </c>
    </row>
    <row r="17" spans="2:22" ht="15" customHeight="1" x14ac:dyDescent="0.25">
      <c r="B17" s="23">
        <f t="shared" si="0"/>
        <v>11</v>
      </c>
      <c r="C17" s="26" t="s">
        <v>287</v>
      </c>
      <c r="D17" s="26">
        <v>14020</v>
      </c>
      <c r="E17" s="26"/>
      <c r="F17" s="23">
        <f t="shared" si="1"/>
        <v>11</v>
      </c>
      <c r="G17" s="26" t="s">
        <v>292</v>
      </c>
      <c r="H17" s="26">
        <v>425</v>
      </c>
      <c r="I17" s="26"/>
      <c r="J17" s="26" t="str">
        <f t="shared" si="2"/>
        <v xml:space="preserve">Aruba </v>
      </c>
      <c r="K17" s="26">
        <f t="shared" si="3"/>
        <v>0</v>
      </c>
      <c r="L17" s="26"/>
      <c r="M17" s="26" t="str">
        <f t="shared" si="4"/>
        <v xml:space="preserve">Aruba </v>
      </c>
      <c r="N17" s="26">
        <f t="shared" si="5"/>
        <v>0</v>
      </c>
      <c r="O17" s="26"/>
      <c r="P17" s="25" t="s">
        <v>434</v>
      </c>
      <c r="Q17" s="26">
        <v>101</v>
      </c>
      <c r="R17" s="26">
        <v>3</v>
      </c>
      <c r="S17" s="78" t="str">
        <f t="shared" si="6"/>
        <v/>
      </c>
      <c r="T17" s="25" t="s">
        <v>434</v>
      </c>
      <c r="U17" s="26">
        <v>101</v>
      </c>
      <c r="V17" s="26">
        <v>3</v>
      </c>
    </row>
    <row r="18" spans="2:22" ht="15" customHeight="1" x14ac:dyDescent="0.25">
      <c r="B18" s="23">
        <f t="shared" si="0"/>
        <v>12</v>
      </c>
      <c r="C18" s="26" t="s">
        <v>296</v>
      </c>
      <c r="D18" s="26">
        <v>12639</v>
      </c>
      <c r="E18" s="26"/>
      <c r="F18" s="23">
        <f t="shared" si="1"/>
        <v>12</v>
      </c>
      <c r="G18" s="26" t="s">
        <v>278</v>
      </c>
      <c r="H18" s="26">
        <v>377</v>
      </c>
      <c r="I18" s="26"/>
      <c r="J18" s="26" t="str">
        <f t="shared" si="2"/>
        <v xml:space="preserve">Australia </v>
      </c>
      <c r="K18" s="26">
        <f t="shared" si="3"/>
        <v>73</v>
      </c>
      <c r="L18" s="26"/>
      <c r="M18" s="26" t="str">
        <f t="shared" si="4"/>
        <v xml:space="preserve">Australia </v>
      </c>
      <c r="N18" s="26">
        <f t="shared" si="5"/>
        <v>1</v>
      </c>
      <c r="O18" s="26"/>
      <c r="P18" s="26" t="s">
        <v>324</v>
      </c>
      <c r="Q18" s="26">
        <v>7184</v>
      </c>
      <c r="R18" s="26">
        <v>103</v>
      </c>
      <c r="S18" s="78" t="str">
        <f t="shared" si="6"/>
        <v/>
      </c>
      <c r="T18" s="26" t="s">
        <v>324</v>
      </c>
      <c r="U18" s="26">
        <v>7111</v>
      </c>
      <c r="V18" s="26">
        <v>102</v>
      </c>
    </row>
    <row r="19" spans="2:22" ht="15" customHeight="1" x14ac:dyDescent="0.25">
      <c r="B19" s="23">
        <f t="shared" si="0"/>
        <v>13</v>
      </c>
      <c r="C19" s="26" t="s">
        <v>289</v>
      </c>
      <c r="D19" s="26">
        <v>12426</v>
      </c>
      <c r="E19" s="26"/>
      <c r="F19" s="23">
        <f t="shared" si="1"/>
        <v>13</v>
      </c>
      <c r="G19" s="26" t="s">
        <v>285</v>
      </c>
      <c r="H19" s="26">
        <v>314</v>
      </c>
      <c r="I19" s="26"/>
      <c r="J19" s="26" t="str">
        <f t="shared" si="2"/>
        <v xml:space="preserve">Austria </v>
      </c>
      <c r="K19" s="26">
        <f t="shared" si="3"/>
        <v>219</v>
      </c>
      <c r="L19" s="26"/>
      <c r="M19" s="26" t="str">
        <f t="shared" si="4"/>
        <v xml:space="preserve">Austria </v>
      </c>
      <c r="N19" s="26">
        <f t="shared" si="5"/>
        <v>33</v>
      </c>
      <c r="O19" s="26"/>
      <c r="P19" s="25" t="s">
        <v>308</v>
      </c>
      <c r="Q19" s="26">
        <v>16655</v>
      </c>
      <c r="R19" s="26">
        <v>668</v>
      </c>
      <c r="S19" s="78" t="str">
        <f t="shared" si="6"/>
        <v/>
      </c>
      <c r="T19" s="26" t="s">
        <v>308</v>
      </c>
      <c r="U19" s="26">
        <v>16436</v>
      </c>
      <c r="V19" s="26">
        <v>635</v>
      </c>
    </row>
    <row r="20" spans="2:22" ht="15" customHeight="1" x14ac:dyDescent="0.25">
      <c r="B20" s="23">
        <f t="shared" si="0"/>
        <v>14</v>
      </c>
      <c r="C20" s="26" t="s">
        <v>302</v>
      </c>
      <c r="D20" s="26">
        <v>9115</v>
      </c>
      <c r="E20" s="26"/>
      <c r="F20" s="23">
        <f t="shared" si="1"/>
        <v>14</v>
      </c>
      <c r="G20" s="26" t="s">
        <v>287</v>
      </c>
      <c r="H20" s="26">
        <v>294</v>
      </c>
      <c r="I20" s="26"/>
      <c r="J20" s="26" t="str">
        <f t="shared" si="2"/>
        <v xml:space="preserve">Azerbaijan </v>
      </c>
      <c r="K20" s="26">
        <f t="shared" si="3"/>
        <v>1134</v>
      </c>
      <c r="L20" s="26"/>
      <c r="M20" s="26" t="str">
        <f t="shared" si="4"/>
        <v xml:space="preserve">Azerbaijan </v>
      </c>
      <c r="N20" s="26">
        <f t="shared" si="5"/>
        <v>12</v>
      </c>
      <c r="O20" s="26"/>
      <c r="P20" s="26" t="s">
        <v>336</v>
      </c>
      <c r="Q20" s="26">
        <v>4989</v>
      </c>
      <c r="R20" s="26">
        <v>58</v>
      </c>
      <c r="S20" s="78" t="str">
        <f t="shared" si="6"/>
        <v/>
      </c>
      <c r="T20" s="25" t="s">
        <v>336</v>
      </c>
      <c r="U20" s="26">
        <v>3855</v>
      </c>
      <c r="V20" s="26">
        <v>46</v>
      </c>
    </row>
    <row r="21" spans="2:22" ht="15" customHeight="1" x14ac:dyDescent="0.25">
      <c r="B21" s="23">
        <f t="shared" si="0"/>
        <v>15</v>
      </c>
      <c r="C21" s="26" t="s">
        <v>277</v>
      </c>
      <c r="D21" s="26">
        <v>7620</v>
      </c>
      <c r="E21" s="26"/>
      <c r="F21" s="23">
        <f t="shared" si="1"/>
        <v>15</v>
      </c>
      <c r="G21" s="26" t="s">
        <v>290</v>
      </c>
      <c r="H21" s="26">
        <v>278</v>
      </c>
      <c r="I21" s="26"/>
      <c r="J21" s="26" t="str">
        <f t="shared" si="2"/>
        <v xml:space="preserve">Bahamas </v>
      </c>
      <c r="K21" s="26">
        <f t="shared" si="3"/>
        <v>5</v>
      </c>
      <c r="L21" s="26"/>
      <c r="M21" s="26" t="str">
        <f t="shared" si="4"/>
        <v xml:space="preserve">Bahamas </v>
      </c>
      <c r="N21" s="26">
        <f t="shared" si="5"/>
        <v>0</v>
      </c>
      <c r="O21" s="26"/>
      <c r="P21" s="26" t="s">
        <v>435</v>
      </c>
      <c r="Q21" s="26">
        <v>102</v>
      </c>
      <c r="R21" s="26">
        <v>11</v>
      </c>
      <c r="S21" s="78" t="str">
        <f t="shared" si="6"/>
        <v/>
      </c>
      <c r="T21" s="25" t="s">
        <v>435</v>
      </c>
      <c r="U21" s="26">
        <v>97</v>
      </c>
      <c r="V21" s="26">
        <v>11</v>
      </c>
    </row>
    <row r="22" spans="2:22" ht="15" customHeight="1" x14ac:dyDescent="0.25">
      <c r="B22" s="23">
        <f t="shared" si="0"/>
        <v>16</v>
      </c>
      <c r="C22" s="26" t="s">
        <v>304</v>
      </c>
      <c r="D22" s="26">
        <v>7557</v>
      </c>
      <c r="E22" s="26"/>
      <c r="F22" s="23">
        <f t="shared" si="1"/>
        <v>16</v>
      </c>
      <c r="G22" s="26" t="s">
        <v>276</v>
      </c>
      <c r="H22" s="26">
        <v>242</v>
      </c>
      <c r="I22" s="26"/>
      <c r="J22" s="26" t="str">
        <f t="shared" si="2"/>
        <v xml:space="preserve">Bahrain </v>
      </c>
      <c r="K22" s="26">
        <f t="shared" si="3"/>
        <v>2035</v>
      </c>
      <c r="L22" s="26"/>
      <c r="M22" s="26" t="str">
        <f t="shared" si="4"/>
        <v xml:space="preserve">Bahrain </v>
      </c>
      <c r="N22" s="26">
        <f t="shared" si="5"/>
        <v>3</v>
      </c>
      <c r="O22" s="26"/>
      <c r="P22" s="25" t="s">
        <v>320</v>
      </c>
      <c r="Q22" s="26">
        <v>10449</v>
      </c>
      <c r="R22" s="26">
        <v>15</v>
      </c>
      <c r="S22" s="78" t="str">
        <f t="shared" si="6"/>
        <v/>
      </c>
      <c r="T22" s="26" t="s">
        <v>320</v>
      </c>
      <c r="U22" s="26">
        <v>8414</v>
      </c>
      <c r="V22" s="26">
        <v>12</v>
      </c>
    </row>
    <row r="23" spans="2:22" ht="15" customHeight="1" x14ac:dyDescent="0.25">
      <c r="B23" s="23">
        <f t="shared" si="0"/>
        <v>17</v>
      </c>
      <c r="C23" s="26" t="s">
        <v>282</v>
      </c>
      <c r="D23" s="26">
        <v>6938</v>
      </c>
      <c r="E23" s="26"/>
      <c r="F23" s="23">
        <f t="shared" si="1"/>
        <v>17</v>
      </c>
      <c r="G23" s="26" t="s">
        <v>286</v>
      </c>
      <c r="H23" s="26">
        <v>218</v>
      </c>
      <c r="I23" s="26"/>
      <c r="J23" s="26" t="str">
        <f t="shared" si="2"/>
        <v xml:space="preserve">Bangladesh </v>
      </c>
      <c r="K23" s="26">
        <f t="shared" si="3"/>
        <v>12639</v>
      </c>
      <c r="L23" s="26"/>
      <c r="M23" s="26" t="str">
        <f t="shared" si="4"/>
        <v xml:space="preserve">Bangladesh </v>
      </c>
      <c r="N23" s="26">
        <f t="shared" si="5"/>
        <v>150</v>
      </c>
      <c r="O23" s="26"/>
      <c r="P23" s="25" t="s">
        <v>296</v>
      </c>
      <c r="Q23" s="26">
        <v>42844</v>
      </c>
      <c r="R23" s="26">
        <v>582</v>
      </c>
      <c r="S23" s="78" t="str">
        <f t="shared" si="6"/>
        <v/>
      </c>
      <c r="T23" s="26" t="s">
        <v>296</v>
      </c>
      <c r="U23" s="26">
        <v>30205</v>
      </c>
      <c r="V23" s="26">
        <v>432</v>
      </c>
    </row>
    <row r="24" spans="2:22" ht="15" customHeight="1" x14ac:dyDescent="0.25">
      <c r="B24" s="23">
        <f t="shared" si="0"/>
        <v>18</v>
      </c>
      <c r="C24" s="26" t="s">
        <v>291</v>
      </c>
      <c r="D24" s="26">
        <v>6461</v>
      </c>
      <c r="E24" s="26"/>
      <c r="F24" s="23">
        <f t="shared" si="1"/>
        <v>18</v>
      </c>
      <c r="G24" s="26" t="s">
        <v>302</v>
      </c>
      <c r="H24" s="26">
        <v>214</v>
      </c>
      <c r="I24" s="26"/>
      <c r="J24" s="26" t="str">
        <f t="shared" si="2"/>
        <v xml:space="preserve">Barbados </v>
      </c>
      <c r="K24" s="26">
        <f t="shared" si="3"/>
        <v>2</v>
      </c>
      <c r="L24" s="26"/>
      <c r="M24" s="26" t="str">
        <f t="shared" si="4"/>
        <v xml:space="preserve">Barbados </v>
      </c>
      <c r="N24" s="26">
        <f t="shared" si="5"/>
        <v>0</v>
      </c>
      <c r="O24" s="26"/>
      <c r="P24" s="25" t="s">
        <v>437</v>
      </c>
      <c r="Q24" s="26">
        <v>92</v>
      </c>
      <c r="R24" s="26">
        <v>7</v>
      </c>
      <c r="S24" s="78" t="str">
        <f t="shared" si="6"/>
        <v/>
      </c>
      <c r="T24" s="25" t="s">
        <v>437</v>
      </c>
      <c r="U24" s="26">
        <v>90</v>
      </c>
      <c r="V24" s="26">
        <v>7</v>
      </c>
    </row>
    <row r="25" spans="2:22" ht="15" customHeight="1" x14ac:dyDescent="0.25">
      <c r="B25" s="23">
        <f t="shared" si="0"/>
        <v>19</v>
      </c>
      <c r="C25" s="26" t="s">
        <v>309</v>
      </c>
      <c r="D25" s="26">
        <v>6296</v>
      </c>
      <c r="E25" s="26"/>
      <c r="F25" s="23">
        <f t="shared" si="1"/>
        <v>19</v>
      </c>
      <c r="G25" s="26" t="s">
        <v>277</v>
      </c>
      <c r="H25" s="26">
        <v>213</v>
      </c>
      <c r="I25" s="26"/>
      <c r="J25" s="26" t="str">
        <f t="shared" si="2"/>
        <v xml:space="preserve">Belarus </v>
      </c>
      <c r="K25" s="26">
        <f t="shared" si="3"/>
        <v>6461</v>
      </c>
      <c r="L25" s="26"/>
      <c r="M25" s="26" t="str">
        <f t="shared" si="4"/>
        <v xml:space="preserve">Belarus </v>
      </c>
      <c r="N25" s="26">
        <f t="shared" si="5"/>
        <v>34</v>
      </c>
      <c r="O25" s="26"/>
      <c r="P25" s="26" t="s">
        <v>291</v>
      </c>
      <c r="Q25" s="26">
        <v>40764</v>
      </c>
      <c r="R25" s="26">
        <v>224</v>
      </c>
      <c r="S25" s="78" t="str">
        <f t="shared" si="6"/>
        <v/>
      </c>
      <c r="T25" s="26" t="s">
        <v>291</v>
      </c>
      <c r="U25" s="26">
        <v>34303</v>
      </c>
      <c r="V25" s="26">
        <v>190</v>
      </c>
    </row>
    <row r="26" spans="2:22" ht="15" customHeight="1" x14ac:dyDescent="0.25">
      <c r="B26" s="23">
        <f t="shared" si="0"/>
        <v>20</v>
      </c>
      <c r="C26" s="26" t="s">
        <v>303</v>
      </c>
      <c r="D26" s="26">
        <v>5620</v>
      </c>
      <c r="E26" s="26"/>
      <c r="F26" s="23">
        <f t="shared" si="1"/>
        <v>20</v>
      </c>
      <c r="G26" s="26" t="s">
        <v>299</v>
      </c>
      <c r="H26" s="26">
        <v>194</v>
      </c>
      <c r="I26" s="26"/>
      <c r="J26" s="26" t="str">
        <f t="shared" si="2"/>
        <v xml:space="preserve">Belgium </v>
      </c>
      <c r="K26" s="26">
        <f t="shared" si="3"/>
        <v>1550</v>
      </c>
      <c r="L26" s="26"/>
      <c r="M26" s="26" t="str">
        <f t="shared" si="4"/>
        <v xml:space="preserve">Belgium </v>
      </c>
      <c r="N26" s="26">
        <f t="shared" si="5"/>
        <v>218</v>
      </c>
      <c r="O26" s="26"/>
      <c r="P26" s="25" t="s">
        <v>286</v>
      </c>
      <c r="Q26" s="26">
        <v>58061</v>
      </c>
      <c r="R26" s="26">
        <v>9430</v>
      </c>
      <c r="S26" s="78" t="str">
        <f t="shared" si="6"/>
        <v/>
      </c>
      <c r="T26" s="26" t="s">
        <v>286</v>
      </c>
      <c r="U26" s="26">
        <v>56511</v>
      </c>
      <c r="V26" s="26">
        <v>9212</v>
      </c>
    </row>
    <row r="27" spans="2:22" ht="15" customHeight="1" x14ac:dyDescent="0.25">
      <c r="B27" s="23">
        <f t="shared" si="0"/>
        <v>21</v>
      </c>
      <c r="C27" s="26" t="s">
        <v>297</v>
      </c>
      <c r="D27" s="26">
        <v>5278</v>
      </c>
      <c r="E27" s="26"/>
      <c r="F27" s="23">
        <f t="shared" si="1"/>
        <v>21</v>
      </c>
      <c r="G27" s="26" t="s">
        <v>309</v>
      </c>
      <c r="H27" s="26">
        <v>172</v>
      </c>
      <c r="I27" s="26"/>
      <c r="J27" s="26" t="str">
        <f t="shared" si="2"/>
        <v xml:space="preserve">Belize </v>
      </c>
      <c r="K27" s="26">
        <f t="shared" si="3"/>
        <v>0</v>
      </c>
      <c r="L27" s="26"/>
      <c r="M27" s="26" t="str">
        <f t="shared" si="4"/>
        <v xml:space="preserve">Belize </v>
      </c>
      <c r="N27" s="26">
        <f t="shared" si="5"/>
        <v>0</v>
      </c>
      <c r="O27" s="26"/>
      <c r="P27" s="26" t="s">
        <v>458</v>
      </c>
      <c r="Q27" s="26">
        <v>18</v>
      </c>
      <c r="R27" s="26">
        <v>2</v>
      </c>
      <c r="S27" s="78" t="str">
        <f t="shared" si="6"/>
        <v/>
      </c>
      <c r="T27" s="25" t="s">
        <v>458</v>
      </c>
      <c r="U27" s="26">
        <v>18</v>
      </c>
      <c r="V27" s="26">
        <v>2</v>
      </c>
    </row>
    <row r="28" spans="2:22" ht="15" customHeight="1" x14ac:dyDescent="0.25">
      <c r="B28" s="23">
        <f t="shared" si="0"/>
        <v>22</v>
      </c>
      <c r="C28" s="26" t="s">
        <v>318</v>
      </c>
      <c r="D28" s="26">
        <v>5213</v>
      </c>
      <c r="E28" s="26"/>
      <c r="F28" s="23">
        <f t="shared" si="1"/>
        <v>22</v>
      </c>
      <c r="G28" s="26" t="s">
        <v>304</v>
      </c>
      <c r="H28" s="26">
        <v>171</v>
      </c>
      <c r="I28" s="26"/>
      <c r="J28" s="26" t="str">
        <f t="shared" si="2"/>
        <v xml:space="preserve">Benin </v>
      </c>
      <c r="K28" s="26">
        <f t="shared" si="3"/>
        <v>89</v>
      </c>
      <c r="L28" s="26"/>
      <c r="M28" s="26" t="str">
        <f t="shared" si="4"/>
        <v xml:space="preserve">Benin </v>
      </c>
      <c r="N28" s="26">
        <f t="shared" si="5"/>
        <v>0</v>
      </c>
      <c r="O28" s="26"/>
      <c r="P28" s="26" t="s">
        <v>428</v>
      </c>
      <c r="Q28" s="26">
        <v>224</v>
      </c>
      <c r="R28" s="26">
        <v>3</v>
      </c>
      <c r="S28" s="78" t="str">
        <f t="shared" si="6"/>
        <v/>
      </c>
      <c r="T28" s="25" t="s">
        <v>428</v>
      </c>
      <c r="U28" s="26">
        <v>135</v>
      </c>
      <c r="V28" s="26">
        <v>3</v>
      </c>
    </row>
    <row r="29" spans="2:22" ht="15" customHeight="1" x14ac:dyDescent="0.25">
      <c r="B29" s="23">
        <f t="shared" si="0"/>
        <v>23</v>
      </c>
      <c r="C29" s="26" t="s">
        <v>316</v>
      </c>
      <c r="D29" s="26">
        <v>4770</v>
      </c>
      <c r="E29" s="26"/>
      <c r="F29" s="23">
        <f t="shared" si="1"/>
        <v>23</v>
      </c>
      <c r="G29" s="26" t="s">
        <v>296</v>
      </c>
      <c r="H29" s="26">
        <v>150</v>
      </c>
      <c r="I29" s="26"/>
      <c r="J29" s="26" t="str">
        <f t="shared" si="2"/>
        <v xml:space="preserve">Bermuda </v>
      </c>
      <c r="K29" s="26">
        <f t="shared" si="3"/>
        <v>12</v>
      </c>
      <c r="L29" s="26"/>
      <c r="M29" s="26" t="str">
        <f t="shared" si="4"/>
        <v xml:space="preserve">Bermuda </v>
      </c>
      <c r="N29" s="26">
        <f t="shared" si="5"/>
        <v>0</v>
      </c>
      <c r="O29" s="26"/>
      <c r="P29" s="25" t="s">
        <v>430</v>
      </c>
      <c r="Q29" s="26">
        <v>140</v>
      </c>
      <c r="R29" s="26">
        <v>9</v>
      </c>
      <c r="S29" s="78" t="str">
        <f t="shared" si="6"/>
        <v/>
      </c>
      <c r="T29" s="25" t="s">
        <v>430</v>
      </c>
      <c r="U29" s="26">
        <v>128</v>
      </c>
      <c r="V29" s="26">
        <v>9</v>
      </c>
    </row>
    <row r="30" spans="2:22" ht="15" customHeight="1" x14ac:dyDescent="0.25">
      <c r="B30" s="23">
        <f t="shared" si="0"/>
        <v>24</v>
      </c>
      <c r="C30" s="26" t="s">
        <v>275</v>
      </c>
      <c r="D30" s="26">
        <v>4616</v>
      </c>
      <c r="E30" s="26"/>
      <c r="F30" s="23">
        <f t="shared" si="1"/>
        <v>24</v>
      </c>
      <c r="G30" s="26" t="s">
        <v>288</v>
      </c>
      <c r="H30" s="26">
        <v>143</v>
      </c>
      <c r="I30" s="26"/>
      <c r="J30" s="26" t="str">
        <f t="shared" si="2"/>
        <v xml:space="preserve">Bhutan </v>
      </c>
      <c r="K30" s="26">
        <f t="shared" si="3"/>
        <v>9</v>
      </c>
      <c r="L30" s="26"/>
      <c r="M30" s="26" t="str">
        <f t="shared" si="4"/>
        <v xml:space="preserve">Bhutan </v>
      </c>
      <c r="N30" s="26">
        <f t="shared" si="5"/>
        <v>0</v>
      </c>
      <c r="O30" s="26"/>
      <c r="P30" s="25" t="s">
        <v>456</v>
      </c>
      <c r="Q30" s="26">
        <v>33</v>
      </c>
      <c r="R30" s="26"/>
      <c r="S30" s="78" t="str">
        <f t="shared" si="6"/>
        <v/>
      </c>
      <c r="T30" s="25" t="s">
        <v>456</v>
      </c>
      <c r="U30" s="26">
        <v>24</v>
      </c>
      <c r="V30" s="26"/>
    </row>
    <row r="31" spans="2:22" ht="15" customHeight="1" x14ac:dyDescent="0.25">
      <c r="B31" s="23">
        <f t="shared" si="0"/>
        <v>25</v>
      </c>
      <c r="C31" s="26" t="s">
        <v>299</v>
      </c>
      <c r="D31" s="26">
        <v>4420</v>
      </c>
      <c r="E31" s="26"/>
      <c r="F31" s="23">
        <f t="shared" si="1"/>
        <v>25</v>
      </c>
      <c r="G31" s="26" t="s">
        <v>339</v>
      </c>
      <c r="H31" s="26">
        <v>96</v>
      </c>
      <c r="I31" s="26"/>
      <c r="J31" s="26" t="str">
        <f t="shared" si="2"/>
        <v xml:space="preserve">Bolivia </v>
      </c>
      <c r="K31" s="26">
        <f t="shared" si="3"/>
        <v>3152</v>
      </c>
      <c r="L31" s="26"/>
      <c r="M31" s="26" t="str">
        <f t="shared" si="4"/>
        <v xml:space="preserve">Bolivia </v>
      </c>
      <c r="N31" s="26">
        <f t="shared" si="5"/>
        <v>70</v>
      </c>
      <c r="O31" s="26"/>
      <c r="P31" s="25" t="s">
        <v>332</v>
      </c>
      <c r="Q31" s="26">
        <v>8731</v>
      </c>
      <c r="R31" s="26">
        <v>300</v>
      </c>
      <c r="S31" s="78" t="str">
        <f t="shared" si="6"/>
        <v/>
      </c>
      <c r="T31" s="25" t="s">
        <v>332</v>
      </c>
      <c r="U31" s="26">
        <v>5579</v>
      </c>
      <c r="V31" s="26">
        <v>230</v>
      </c>
    </row>
    <row r="32" spans="2:22" ht="15" customHeight="1" x14ac:dyDescent="0.25">
      <c r="B32" s="23">
        <f t="shared" si="0"/>
        <v>26</v>
      </c>
      <c r="C32" s="26" t="s">
        <v>272</v>
      </c>
      <c r="D32" s="26">
        <v>3740</v>
      </c>
      <c r="E32" s="26"/>
      <c r="F32" s="23">
        <f t="shared" si="1"/>
        <v>26</v>
      </c>
      <c r="G32" s="26" t="s">
        <v>294</v>
      </c>
      <c r="H32" s="26">
        <v>94</v>
      </c>
      <c r="I32" s="26"/>
      <c r="J32" s="26" t="str">
        <f t="shared" si="2"/>
        <v xml:space="preserve">Bosnia and Herzegovina </v>
      </c>
      <c r="K32" s="26">
        <f t="shared" si="3"/>
        <v>113</v>
      </c>
      <c r="L32" s="26"/>
      <c r="M32" s="26" t="str">
        <f t="shared" si="4"/>
        <v xml:space="preserve">Bosnia and Herzegovina </v>
      </c>
      <c r="N32" s="26">
        <f t="shared" si="5"/>
        <v>12</v>
      </c>
      <c r="O32" s="26"/>
      <c r="P32" s="26" t="s">
        <v>347</v>
      </c>
      <c r="Q32" s="26">
        <v>2485</v>
      </c>
      <c r="R32" s="26">
        <v>153</v>
      </c>
      <c r="S32" s="78" t="str">
        <f t="shared" si="6"/>
        <v/>
      </c>
      <c r="T32" s="25" t="s">
        <v>347</v>
      </c>
      <c r="U32" s="26">
        <v>2372</v>
      </c>
      <c r="V32" s="26">
        <v>141</v>
      </c>
    </row>
    <row r="33" spans="2:22" ht="15" customHeight="1" x14ac:dyDescent="0.25">
      <c r="B33" s="23">
        <f t="shared" si="0"/>
        <v>27</v>
      </c>
      <c r="C33" s="26" t="s">
        <v>292</v>
      </c>
      <c r="D33" s="26">
        <v>3667</v>
      </c>
      <c r="E33" s="26"/>
      <c r="F33" s="23">
        <f t="shared" si="1"/>
        <v>27</v>
      </c>
      <c r="G33" s="26" t="s">
        <v>283</v>
      </c>
      <c r="H33" s="26">
        <v>94</v>
      </c>
      <c r="I33" s="26"/>
      <c r="J33" s="26" t="str">
        <f t="shared" si="2"/>
        <v xml:space="preserve">Botswana </v>
      </c>
      <c r="K33" s="26">
        <f t="shared" si="3"/>
        <v>5</v>
      </c>
      <c r="L33" s="26"/>
      <c r="M33" s="26" t="str">
        <f t="shared" si="4"/>
        <v xml:space="preserve">Botswana </v>
      </c>
      <c r="N33" s="26">
        <f t="shared" si="5"/>
        <v>0</v>
      </c>
      <c r="O33" s="26"/>
      <c r="P33" s="26" t="s">
        <v>451</v>
      </c>
      <c r="Q33" s="26">
        <v>35</v>
      </c>
      <c r="R33" s="26">
        <v>1</v>
      </c>
      <c r="S33" s="78" t="str">
        <f t="shared" si="6"/>
        <v/>
      </c>
      <c r="T33" s="25" t="s">
        <v>451</v>
      </c>
      <c r="U33" s="26">
        <v>30</v>
      </c>
      <c r="V33" s="26">
        <v>1</v>
      </c>
    </row>
    <row r="34" spans="2:22" ht="15" customHeight="1" x14ac:dyDescent="0.25">
      <c r="B34" s="23">
        <f t="shared" si="0"/>
        <v>28</v>
      </c>
      <c r="C34" s="26" t="s">
        <v>274</v>
      </c>
      <c r="D34" s="26">
        <v>3590</v>
      </c>
      <c r="E34" s="26"/>
      <c r="F34" s="23">
        <f t="shared" si="1"/>
        <v>28</v>
      </c>
      <c r="G34" s="26" t="s">
        <v>300</v>
      </c>
      <c r="H34" s="26">
        <v>91</v>
      </c>
      <c r="I34" s="26"/>
      <c r="J34" s="26" t="str">
        <f t="shared" si="2"/>
        <v xml:space="preserve">Brazil </v>
      </c>
      <c r="K34" s="26">
        <f t="shared" si="3"/>
        <v>135956</v>
      </c>
      <c r="L34" s="26"/>
      <c r="M34" s="26" t="str">
        <f t="shared" si="4"/>
        <v xml:space="preserve">Brazil </v>
      </c>
      <c r="N34" s="26">
        <f t="shared" si="5"/>
        <v>6828</v>
      </c>
      <c r="O34" s="26"/>
      <c r="P34" s="25" t="s">
        <v>271</v>
      </c>
      <c r="Q34" s="26">
        <v>468338</v>
      </c>
      <c r="R34" s="26">
        <v>27944</v>
      </c>
      <c r="S34" s="78" t="str">
        <f t="shared" si="6"/>
        <v/>
      </c>
      <c r="T34" s="26" t="s">
        <v>271</v>
      </c>
      <c r="U34" s="26">
        <v>332382</v>
      </c>
      <c r="V34" s="26">
        <v>21116</v>
      </c>
    </row>
    <row r="35" spans="2:22" ht="15" customHeight="1" x14ac:dyDescent="0.25">
      <c r="B35" s="23">
        <f t="shared" si="0"/>
        <v>29</v>
      </c>
      <c r="C35" s="26" t="s">
        <v>295</v>
      </c>
      <c r="D35" s="26">
        <v>3434</v>
      </c>
      <c r="E35" s="26"/>
      <c r="F35" s="23">
        <f t="shared" si="1"/>
        <v>29</v>
      </c>
      <c r="G35" s="26" t="s">
        <v>316</v>
      </c>
      <c r="H35" s="26">
        <v>87</v>
      </c>
      <c r="I35" s="26"/>
      <c r="J35" s="26" t="str">
        <f t="shared" si="2"/>
        <v xml:space="preserve">British Virgin Islands </v>
      </c>
      <c r="K35" s="26">
        <f t="shared" si="3"/>
        <v>0</v>
      </c>
      <c r="L35" s="26"/>
      <c r="M35" s="26" t="str">
        <f t="shared" si="4"/>
        <v xml:space="preserve">British Virgin Islands </v>
      </c>
      <c r="N35" s="26">
        <f t="shared" si="5"/>
        <v>0</v>
      </c>
      <c r="O35" s="26"/>
      <c r="P35" s="25" t="s">
        <v>475</v>
      </c>
      <c r="Q35" s="26">
        <v>8</v>
      </c>
      <c r="R35" s="26">
        <v>1</v>
      </c>
      <c r="S35" s="78" t="str">
        <f t="shared" si="6"/>
        <v/>
      </c>
      <c r="T35" s="25" t="s">
        <v>475</v>
      </c>
      <c r="U35" s="26">
        <v>8</v>
      </c>
      <c r="V35" s="26">
        <v>1</v>
      </c>
    </row>
    <row r="36" spans="2:22" ht="15" customHeight="1" x14ac:dyDescent="0.25">
      <c r="B36" s="23">
        <f t="shared" si="0"/>
        <v>30</v>
      </c>
      <c r="C36" s="26" t="s">
        <v>276</v>
      </c>
      <c r="D36" s="26">
        <v>3306</v>
      </c>
      <c r="E36" s="26"/>
      <c r="F36" s="23">
        <f t="shared" si="1"/>
        <v>30</v>
      </c>
      <c r="G36" s="26" t="s">
        <v>311</v>
      </c>
      <c r="H36" s="26">
        <v>85</v>
      </c>
      <c r="I36" s="26"/>
      <c r="J36" s="26" t="str">
        <f t="shared" si="2"/>
        <v xml:space="preserve">Brunei </v>
      </c>
      <c r="K36" s="26">
        <f t="shared" si="3"/>
        <v>0</v>
      </c>
      <c r="L36" s="26"/>
      <c r="M36" s="26" t="str">
        <f t="shared" si="4"/>
        <v xml:space="preserve">Brunei </v>
      </c>
      <c r="N36" s="26">
        <f t="shared" si="5"/>
        <v>1</v>
      </c>
      <c r="O36" s="26"/>
      <c r="P36" s="25" t="s">
        <v>426</v>
      </c>
      <c r="Q36" s="26">
        <v>141</v>
      </c>
      <c r="R36" s="26">
        <v>2</v>
      </c>
      <c r="S36" s="78" t="str">
        <f t="shared" si="6"/>
        <v/>
      </c>
      <c r="T36" s="25" t="s">
        <v>426</v>
      </c>
      <c r="U36" s="26">
        <v>141</v>
      </c>
      <c r="V36" s="26">
        <v>1</v>
      </c>
    </row>
    <row r="37" spans="2:22" ht="15" customHeight="1" x14ac:dyDescent="0.25">
      <c r="B37" s="23">
        <f t="shared" si="0"/>
        <v>31</v>
      </c>
      <c r="C37" s="26" t="s">
        <v>332</v>
      </c>
      <c r="D37" s="26">
        <v>3152</v>
      </c>
      <c r="E37" s="26"/>
      <c r="F37" s="23">
        <f t="shared" si="1"/>
        <v>31</v>
      </c>
      <c r="G37" s="26" t="s">
        <v>305</v>
      </c>
      <c r="H37" s="26">
        <v>82</v>
      </c>
      <c r="I37" s="26"/>
      <c r="J37" s="26" t="str">
        <f t="shared" si="2"/>
        <v xml:space="preserve">Bulgaria </v>
      </c>
      <c r="K37" s="26">
        <f t="shared" si="3"/>
        <v>91</v>
      </c>
      <c r="L37" s="26"/>
      <c r="M37" s="26" t="str">
        <f t="shared" si="4"/>
        <v xml:space="preserve">Bulgaria </v>
      </c>
      <c r="N37" s="26">
        <f t="shared" si="5"/>
        <v>13</v>
      </c>
      <c r="O37" s="26"/>
      <c r="P37" s="25" t="s">
        <v>346</v>
      </c>
      <c r="Q37" s="26">
        <v>2499</v>
      </c>
      <c r="R37" s="26">
        <v>139</v>
      </c>
      <c r="S37" s="78" t="str">
        <f t="shared" si="6"/>
        <v/>
      </c>
      <c r="T37" s="25" t="s">
        <v>346</v>
      </c>
      <c r="U37" s="26">
        <v>2408</v>
      </c>
      <c r="V37" s="26">
        <v>126</v>
      </c>
    </row>
    <row r="38" spans="2:22" ht="15" customHeight="1" x14ac:dyDescent="0.25">
      <c r="B38" s="23">
        <f t="shared" si="0"/>
        <v>32</v>
      </c>
      <c r="C38" s="26" t="s">
        <v>311</v>
      </c>
      <c r="D38" s="26">
        <v>3037</v>
      </c>
      <c r="E38" s="26"/>
      <c r="F38" s="23">
        <f t="shared" si="1"/>
        <v>32</v>
      </c>
      <c r="G38" s="26" t="s">
        <v>307</v>
      </c>
      <c r="H38" s="26">
        <v>78</v>
      </c>
      <c r="I38" s="26"/>
      <c r="J38" s="26" t="str">
        <f t="shared" si="2"/>
        <v xml:space="preserve">Burkina Faso </v>
      </c>
      <c r="K38" s="26">
        <f t="shared" si="3"/>
        <v>33</v>
      </c>
      <c r="L38" s="26"/>
      <c r="M38" s="26" t="str">
        <f t="shared" si="4"/>
        <v xml:space="preserve">Burkina Faso </v>
      </c>
      <c r="N38" s="26">
        <f t="shared" si="5"/>
        <v>1</v>
      </c>
      <c r="O38" s="26"/>
      <c r="P38" s="25" t="s">
        <v>383</v>
      </c>
      <c r="Q38" s="26">
        <v>847</v>
      </c>
      <c r="R38" s="26">
        <v>53</v>
      </c>
      <c r="S38" s="78" t="str">
        <f t="shared" si="6"/>
        <v/>
      </c>
      <c r="T38" s="25" t="s">
        <v>383</v>
      </c>
      <c r="U38" s="26">
        <v>814</v>
      </c>
      <c r="V38" s="26">
        <v>52</v>
      </c>
    </row>
    <row r="39" spans="2:22" ht="15" customHeight="1" x14ac:dyDescent="0.25">
      <c r="B39" s="23">
        <f t="shared" si="0"/>
        <v>33</v>
      </c>
      <c r="C39" s="26" t="s">
        <v>330</v>
      </c>
      <c r="D39" s="26">
        <v>3026</v>
      </c>
      <c r="E39" s="26"/>
      <c r="F39" s="23">
        <f t="shared" si="1"/>
        <v>33</v>
      </c>
      <c r="G39" s="26" t="s">
        <v>332</v>
      </c>
      <c r="H39" s="26">
        <v>70</v>
      </c>
      <c r="I39" s="26"/>
      <c r="J39" s="26" t="str">
        <f t="shared" si="2"/>
        <v xml:space="preserve">Burundi </v>
      </c>
      <c r="K39" s="26">
        <f t="shared" si="3"/>
        <v>0</v>
      </c>
      <c r="L39" s="26"/>
      <c r="M39" s="26" t="str">
        <f t="shared" si="4"/>
        <v xml:space="preserve">Burundi </v>
      </c>
      <c r="N39" s="26">
        <f t="shared" si="5"/>
        <v>0</v>
      </c>
      <c r="O39" s="26"/>
      <c r="P39" s="25" t="s">
        <v>447</v>
      </c>
      <c r="Q39" s="26">
        <v>42</v>
      </c>
      <c r="R39" s="26">
        <v>1</v>
      </c>
      <c r="S39" s="78" t="str">
        <f t="shared" si="6"/>
        <v/>
      </c>
      <c r="T39" s="25" t="s">
        <v>447</v>
      </c>
      <c r="U39" s="26">
        <v>42</v>
      </c>
      <c r="V39" s="26">
        <v>1</v>
      </c>
    </row>
    <row r="40" spans="2:22" ht="15" customHeight="1" x14ac:dyDescent="0.25">
      <c r="B40" s="23">
        <f t="shared" si="0"/>
        <v>34</v>
      </c>
      <c r="C40" s="26" t="s">
        <v>290</v>
      </c>
      <c r="D40" s="26">
        <v>2743</v>
      </c>
      <c r="E40" s="26"/>
      <c r="F40" s="23">
        <f t="shared" si="1"/>
        <v>34</v>
      </c>
      <c r="G40" s="26" t="s">
        <v>301</v>
      </c>
      <c r="H40" s="26">
        <v>69</v>
      </c>
      <c r="I40" s="26"/>
      <c r="J40" s="26" t="str">
        <f t="shared" si="2"/>
        <v xml:space="preserve">Cabo Verde </v>
      </c>
      <c r="K40" s="26">
        <f t="shared" si="3"/>
        <v>43</v>
      </c>
      <c r="L40" s="26"/>
      <c r="M40" s="26" t="str">
        <f t="shared" si="4"/>
        <v xml:space="preserve">Cabo Verde </v>
      </c>
      <c r="N40" s="26">
        <f t="shared" si="5"/>
        <v>1</v>
      </c>
      <c r="O40" s="26"/>
      <c r="P40" s="25" t="s">
        <v>405</v>
      </c>
      <c r="Q40" s="26">
        <v>405</v>
      </c>
      <c r="R40" s="26">
        <v>4</v>
      </c>
      <c r="S40" s="78" t="str">
        <f t="shared" si="6"/>
        <v/>
      </c>
      <c r="T40" s="25" t="s">
        <v>405</v>
      </c>
      <c r="U40" s="26">
        <v>362</v>
      </c>
      <c r="V40" s="26">
        <v>3</v>
      </c>
    </row>
    <row r="41" spans="2:22" ht="15" customHeight="1" x14ac:dyDescent="0.25">
      <c r="B41" s="23">
        <f t="shared" si="0"/>
        <v>35</v>
      </c>
      <c r="C41" s="26" t="s">
        <v>331</v>
      </c>
      <c r="D41" s="26">
        <v>2625</v>
      </c>
      <c r="E41" s="26"/>
      <c r="F41" s="23">
        <f t="shared" si="1"/>
        <v>35</v>
      </c>
      <c r="G41" s="26" t="s">
        <v>321</v>
      </c>
      <c r="H41" s="26">
        <v>56</v>
      </c>
      <c r="I41" s="26"/>
      <c r="J41" s="26" t="str">
        <f t="shared" si="2"/>
        <v xml:space="preserve">Cambodia </v>
      </c>
      <c r="K41" s="26">
        <f t="shared" si="3"/>
        <v>1</v>
      </c>
      <c r="L41" s="26"/>
      <c r="M41" s="26" t="str">
        <f t="shared" si="4"/>
        <v xml:space="preserve">Cambodia </v>
      </c>
      <c r="N41" s="26">
        <f t="shared" si="5"/>
        <v>0</v>
      </c>
      <c r="O41" s="26"/>
      <c r="P41" s="25" t="s">
        <v>431</v>
      </c>
      <c r="Q41" s="26">
        <v>125</v>
      </c>
      <c r="R41" s="26"/>
      <c r="S41" s="78" t="str">
        <f t="shared" si="6"/>
        <v/>
      </c>
      <c r="T41" s="25" t="s">
        <v>431</v>
      </c>
      <c r="U41" s="26">
        <v>124</v>
      </c>
      <c r="V41" s="26"/>
    </row>
    <row r="42" spans="2:22" ht="15" customHeight="1" x14ac:dyDescent="0.25">
      <c r="B42" s="23">
        <f t="shared" si="0"/>
        <v>36</v>
      </c>
      <c r="C42" s="26" t="s">
        <v>300</v>
      </c>
      <c r="D42" s="26">
        <v>2624</v>
      </c>
      <c r="E42" s="26"/>
      <c r="F42" s="23">
        <f t="shared" si="1"/>
        <v>36</v>
      </c>
      <c r="G42" s="26" t="s">
        <v>303</v>
      </c>
      <c r="H42" s="26">
        <v>56</v>
      </c>
      <c r="I42" s="26"/>
      <c r="J42" s="26" t="str">
        <f t="shared" si="2"/>
        <v xml:space="preserve">Cameroon </v>
      </c>
      <c r="K42" s="26">
        <f t="shared" si="3"/>
        <v>1036</v>
      </c>
      <c r="L42" s="26"/>
      <c r="M42" s="26" t="str">
        <f t="shared" si="4"/>
        <v xml:space="preserve">Cameroon </v>
      </c>
      <c r="N42" s="26">
        <f t="shared" si="5"/>
        <v>18</v>
      </c>
      <c r="O42" s="26"/>
      <c r="P42" s="26" t="s">
        <v>333</v>
      </c>
      <c r="Q42" s="26">
        <v>5436</v>
      </c>
      <c r="R42" s="26">
        <v>177</v>
      </c>
      <c r="S42" s="78" t="str">
        <f t="shared" si="6"/>
        <v/>
      </c>
      <c r="T42" s="25" t="s">
        <v>333</v>
      </c>
      <c r="U42" s="26">
        <v>4400</v>
      </c>
      <c r="V42" s="26">
        <v>159</v>
      </c>
    </row>
    <row r="43" spans="2:22" ht="15" customHeight="1" x14ac:dyDescent="0.25">
      <c r="B43" s="23">
        <f t="shared" si="0"/>
        <v>37</v>
      </c>
      <c r="C43" s="26" t="s">
        <v>310</v>
      </c>
      <c r="D43" s="26">
        <v>2542</v>
      </c>
      <c r="E43" s="26"/>
      <c r="F43" s="23">
        <f t="shared" si="1"/>
        <v>37</v>
      </c>
      <c r="G43" s="26" t="s">
        <v>298</v>
      </c>
      <c r="H43" s="26">
        <v>53</v>
      </c>
      <c r="I43" s="26"/>
      <c r="J43" s="26" t="str">
        <f t="shared" si="2"/>
        <v xml:space="preserve">Canada </v>
      </c>
      <c r="K43" s="26">
        <f t="shared" si="3"/>
        <v>6938</v>
      </c>
      <c r="L43" s="26"/>
      <c r="M43" s="26" t="str">
        <f t="shared" si="4"/>
        <v xml:space="preserve">Canada </v>
      </c>
      <c r="N43" s="26">
        <f t="shared" si="5"/>
        <v>729</v>
      </c>
      <c r="O43" s="26"/>
      <c r="P43" s="25" t="s">
        <v>282</v>
      </c>
      <c r="Q43" s="26">
        <v>89418</v>
      </c>
      <c r="R43" s="26">
        <v>6979</v>
      </c>
      <c r="S43" s="78" t="str">
        <f t="shared" si="6"/>
        <v/>
      </c>
      <c r="T43" s="26" t="s">
        <v>282</v>
      </c>
      <c r="U43" s="26">
        <v>82480</v>
      </c>
      <c r="V43" s="26">
        <v>6250</v>
      </c>
    </row>
    <row r="44" spans="2:22" ht="15" customHeight="1" x14ac:dyDescent="0.25">
      <c r="B44" s="23">
        <f t="shared" si="0"/>
        <v>38</v>
      </c>
      <c r="C44" s="26" t="s">
        <v>301</v>
      </c>
      <c r="D44" s="26">
        <v>2536</v>
      </c>
      <c r="E44" s="26"/>
      <c r="F44" s="23">
        <f t="shared" si="1"/>
        <v>38</v>
      </c>
      <c r="G44" s="26" t="s">
        <v>327</v>
      </c>
      <c r="H44" s="26">
        <v>51</v>
      </c>
      <c r="I44" s="26"/>
      <c r="J44" s="26" t="str">
        <f t="shared" si="2"/>
        <v xml:space="preserve">CAR </v>
      </c>
      <c r="K44" s="26">
        <f t="shared" si="3"/>
        <v>395</v>
      </c>
      <c r="L44" s="26"/>
      <c r="M44" s="26" t="str">
        <f t="shared" si="4"/>
        <v xml:space="preserve">CAR </v>
      </c>
      <c r="N44" s="26">
        <f t="shared" si="5"/>
        <v>1</v>
      </c>
      <c r="O44" s="26"/>
      <c r="P44" s="25" t="s">
        <v>401</v>
      </c>
      <c r="Q44" s="26">
        <v>874</v>
      </c>
      <c r="R44" s="26">
        <v>1</v>
      </c>
      <c r="S44" s="78" t="str">
        <f t="shared" si="6"/>
        <v/>
      </c>
      <c r="T44" s="25" t="s">
        <v>401</v>
      </c>
      <c r="U44" s="26">
        <v>479</v>
      </c>
      <c r="V44" s="26"/>
    </row>
    <row r="45" spans="2:22" ht="15" customHeight="1" x14ac:dyDescent="0.25">
      <c r="B45" s="23">
        <f t="shared" si="0"/>
        <v>39</v>
      </c>
      <c r="C45" s="26" t="s">
        <v>322</v>
      </c>
      <c r="D45" s="26">
        <v>2463</v>
      </c>
      <c r="E45" s="26"/>
      <c r="F45" s="23">
        <f t="shared" si="1"/>
        <v>39</v>
      </c>
      <c r="G45" s="26" t="s">
        <v>331</v>
      </c>
      <c r="H45" s="26">
        <v>50</v>
      </c>
      <c r="I45" s="26"/>
      <c r="J45" s="26" t="str">
        <f t="shared" si="2"/>
        <v xml:space="preserve">Caribbean Netherlands </v>
      </c>
      <c r="K45" s="26">
        <f t="shared" si="3"/>
        <v>0</v>
      </c>
      <c r="L45" s="26"/>
      <c r="M45" s="26" t="str">
        <f t="shared" si="4"/>
        <v xml:space="preserve">Caribbean Netherlands </v>
      </c>
      <c r="N45" s="26">
        <f t="shared" si="5"/>
        <v>0</v>
      </c>
      <c r="O45" s="26"/>
      <c r="P45" s="25" t="s">
        <v>477</v>
      </c>
      <c r="Q45" s="26">
        <v>6</v>
      </c>
      <c r="R45" s="26"/>
      <c r="S45" s="78" t="str">
        <f t="shared" si="6"/>
        <v/>
      </c>
      <c r="T45" s="25" t="s">
        <v>477</v>
      </c>
      <c r="U45" s="26">
        <v>6</v>
      </c>
      <c r="V45" s="26"/>
    </row>
    <row r="46" spans="2:22" ht="15" customHeight="1" x14ac:dyDescent="0.25">
      <c r="B46" s="23">
        <f t="shared" si="0"/>
        <v>40</v>
      </c>
      <c r="C46" s="26" t="s">
        <v>315</v>
      </c>
      <c r="D46" s="26">
        <v>2264</v>
      </c>
      <c r="E46" s="26"/>
      <c r="F46" s="23">
        <f t="shared" si="1"/>
        <v>40</v>
      </c>
      <c r="G46" s="26" t="s">
        <v>318</v>
      </c>
      <c r="H46" s="26">
        <v>43</v>
      </c>
      <c r="I46" s="26"/>
      <c r="J46" s="26" t="str">
        <f t="shared" si="2"/>
        <v xml:space="preserve">Cayman Islands </v>
      </c>
      <c r="K46" s="26">
        <f t="shared" si="3"/>
        <v>12</v>
      </c>
      <c r="L46" s="26"/>
      <c r="M46" s="26" t="str">
        <f t="shared" si="4"/>
        <v xml:space="preserve">Cayman Islands </v>
      </c>
      <c r="N46" s="26">
        <f t="shared" si="5"/>
        <v>0</v>
      </c>
      <c r="O46" s="26"/>
      <c r="P46" s="26" t="s">
        <v>432</v>
      </c>
      <c r="Q46" s="26">
        <v>141</v>
      </c>
      <c r="R46" s="26">
        <v>1</v>
      </c>
      <c r="S46" s="78" t="str">
        <f t="shared" si="6"/>
        <v/>
      </c>
      <c r="T46" s="25" t="s">
        <v>432</v>
      </c>
      <c r="U46" s="26">
        <v>129</v>
      </c>
      <c r="V46" s="26">
        <v>1</v>
      </c>
    </row>
    <row r="47" spans="2:22" ht="15" customHeight="1" x14ac:dyDescent="0.25">
      <c r="B47" s="23">
        <f t="shared" si="0"/>
        <v>41</v>
      </c>
      <c r="C47" s="26" t="s">
        <v>326</v>
      </c>
      <c r="D47" s="26">
        <v>2041</v>
      </c>
      <c r="E47" s="26"/>
      <c r="F47" s="23">
        <f t="shared" si="1"/>
        <v>41</v>
      </c>
      <c r="G47" s="26" t="s">
        <v>337</v>
      </c>
      <c r="H47" s="26">
        <v>42</v>
      </c>
      <c r="I47" s="26"/>
      <c r="J47" s="26" t="str">
        <f t="shared" si="2"/>
        <v xml:space="preserve">Chad </v>
      </c>
      <c r="K47" s="26">
        <f t="shared" si="3"/>
        <v>148</v>
      </c>
      <c r="L47" s="26"/>
      <c r="M47" s="26" t="str">
        <f t="shared" si="4"/>
        <v xml:space="preserve">Chad </v>
      </c>
      <c r="N47" s="26">
        <f t="shared" si="5"/>
        <v>7</v>
      </c>
      <c r="O47" s="26"/>
      <c r="P47" s="25" t="s">
        <v>391</v>
      </c>
      <c r="Q47" s="26">
        <v>759</v>
      </c>
      <c r="R47" s="26">
        <v>65</v>
      </c>
      <c r="S47" s="78" t="str">
        <f t="shared" si="6"/>
        <v/>
      </c>
      <c r="T47" s="25" t="s">
        <v>391</v>
      </c>
      <c r="U47" s="26">
        <v>611</v>
      </c>
      <c r="V47" s="26">
        <v>58</v>
      </c>
    </row>
    <row r="48" spans="2:22" ht="15" customHeight="1" x14ac:dyDescent="0.25">
      <c r="B48" s="23">
        <f t="shared" si="0"/>
        <v>42</v>
      </c>
      <c r="C48" s="26" t="s">
        <v>320</v>
      </c>
      <c r="D48" s="26">
        <v>2035</v>
      </c>
      <c r="E48" s="26"/>
      <c r="F48" s="23">
        <f t="shared" si="1"/>
        <v>42</v>
      </c>
      <c r="G48" s="26" t="s">
        <v>326</v>
      </c>
      <c r="H48" s="26">
        <v>40</v>
      </c>
      <c r="I48" s="26"/>
      <c r="J48" s="26" t="str">
        <f t="shared" si="2"/>
        <v xml:space="preserve">Channel Islands </v>
      </c>
      <c r="K48" s="26">
        <f t="shared" si="3"/>
        <v>2</v>
      </c>
      <c r="L48" s="26"/>
      <c r="M48" s="26" t="str">
        <f t="shared" si="4"/>
        <v xml:space="preserve">Channel Islands </v>
      </c>
      <c r="N48" s="26">
        <f t="shared" si="5"/>
        <v>0</v>
      </c>
      <c r="O48" s="26"/>
      <c r="P48" s="26" t="s">
        <v>393</v>
      </c>
      <c r="Q48" s="26">
        <v>560</v>
      </c>
      <c r="R48" s="26">
        <v>45</v>
      </c>
      <c r="S48" s="78" t="str">
        <f t="shared" si="6"/>
        <v/>
      </c>
      <c r="T48" s="25" t="s">
        <v>393</v>
      </c>
      <c r="U48" s="26">
        <v>558</v>
      </c>
      <c r="V48" s="26">
        <v>45</v>
      </c>
    </row>
    <row r="49" spans="2:22" ht="15" customHeight="1" x14ac:dyDescent="0.25">
      <c r="B49" s="23">
        <f t="shared" si="0"/>
        <v>43</v>
      </c>
      <c r="C49" s="26" t="s">
        <v>335</v>
      </c>
      <c r="D49" s="26">
        <v>1909</v>
      </c>
      <c r="E49" s="26"/>
      <c r="F49" s="23">
        <f t="shared" si="1"/>
        <v>43</v>
      </c>
      <c r="G49" s="26" t="s">
        <v>345</v>
      </c>
      <c r="H49" s="26">
        <v>39</v>
      </c>
      <c r="I49" s="26"/>
      <c r="J49" s="26" t="str">
        <f t="shared" si="2"/>
        <v xml:space="preserve">Chile </v>
      </c>
      <c r="K49" s="26">
        <f t="shared" si="3"/>
        <v>28781</v>
      </c>
      <c r="L49" s="26"/>
      <c r="M49" s="26" t="str">
        <f t="shared" si="4"/>
        <v xml:space="preserve">Chile </v>
      </c>
      <c r="N49" s="26">
        <f t="shared" si="5"/>
        <v>314</v>
      </c>
      <c r="O49" s="26"/>
      <c r="P49" s="25" t="s">
        <v>285</v>
      </c>
      <c r="Q49" s="26">
        <v>90638</v>
      </c>
      <c r="R49" s="26">
        <v>944</v>
      </c>
      <c r="S49" s="78" t="str">
        <f t="shared" si="6"/>
        <v/>
      </c>
      <c r="T49" s="26" t="s">
        <v>285</v>
      </c>
      <c r="U49" s="26">
        <v>61857</v>
      </c>
      <c r="V49" s="26">
        <v>630</v>
      </c>
    </row>
    <row r="50" spans="2:22" ht="15" customHeight="1" x14ac:dyDescent="0.25">
      <c r="B50" s="23">
        <f t="shared" si="0"/>
        <v>44</v>
      </c>
      <c r="C50" s="26" t="s">
        <v>345</v>
      </c>
      <c r="D50" s="26">
        <v>1864</v>
      </c>
      <c r="E50" s="26"/>
      <c r="F50" s="23">
        <f t="shared" si="1"/>
        <v>44</v>
      </c>
      <c r="G50" s="26" t="s">
        <v>335</v>
      </c>
      <c r="H50" s="26">
        <v>38</v>
      </c>
      <c r="I50" s="26"/>
      <c r="J50" s="26" t="str">
        <f t="shared" si="2"/>
        <v xml:space="preserve">China </v>
      </c>
      <c r="K50" s="26">
        <f t="shared" si="3"/>
        <v>28</v>
      </c>
      <c r="L50" s="26"/>
      <c r="M50" s="26" t="str">
        <f t="shared" si="4"/>
        <v xml:space="preserve">China </v>
      </c>
      <c r="N50" s="26">
        <f t="shared" si="5"/>
        <v>0</v>
      </c>
      <c r="O50" s="26"/>
      <c r="P50" s="25" t="s">
        <v>281</v>
      </c>
      <c r="Q50" s="26">
        <v>82999</v>
      </c>
      <c r="R50" s="26">
        <v>4634</v>
      </c>
      <c r="S50" s="78" t="str">
        <f t="shared" si="6"/>
        <v/>
      </c>
      <c r="T50" s="26" t="s">
        <v>281</v>
      </c>
      <c r="U50" s="26">
        <v>82971</v>
      </c>
      <c r="V50" s="26">
        <v>4634</v>
      </c>
    </row>
    <row r="51" spans="2:22" ht="15" customHeight="1" x14ac:dyDescent="0.25">
      <c r="B51" s="23">
        <f t="shared" si="0"/>
        <v>45</v>
      </c>
      <c r="C51" s="26" t="s">
        <v>294</v>
      </c>
      <c r="D51" s="26">
        <v>1746</v>
      </c>
      <c r="E51" s="26"/>
      <c r="F51" s="23">
        <f t="shared" si="1"/>
        <v>45</v>
      </c>
      <c r="G51" s="26" t="s">
        <v>291</v>
      </c>
      <c r="H51" s="26">
        <v>34</v>
      </c>
      <c r="I51" s="26"/>
      <c r="J51" s="26" t="str">
        <f t="shared" si="2"/>
        <v xml:space="preserve">Colombia </v>
      </c>
      <c r="K51" s="26">
        <f t="shared" si="3"/>
        <v>7557</v>
      </c>
      <c r="L51" s="26"/>
      <c r="M51" s="26" t="str">
        <f t="shared" si="4"/>
        <v xml:space="preserve">Colombia </v>
      </c>
      <c r="N51" s="26">
        <f t="shared" si="5"/>
        <v>171</v>
      </c>
      <c r="O51" s="26"/>
      <c r="P51" s="25" t="s">
        <v>304</v>
      </c>
      <c r="Q51" s="26">
        <v>26688</v>
      </c>
      <c r="R51" s="26">
        <v>853</v>
      </c>
      <c r="S51" s="78" t="str">
        <f t="shared" si="6"/>
        <v/>
      </c>
      <c r="T51" s="26" t="s">
        <v>304</v>
      </c>
      <c r="U51" s="26">
        <v>19131</v>
      </c>
      <c r="V51" s="26">
        <v>682</v>
      </c>
    </row>
    <row r="52" spans="2:22" ht="15" customHeight="1" x14ac:dyDescent="0.25">
      <c r="B52" s="23">
        <f t="shared" si="0"/>
        <v>46</v>
      </c>
      <c r="C52" s="26" t="s">
        <v>286</v>
      </c>
      <c r="D52" s="26">
        <v>1550</v>
      </c>
      <c r="E52" s="26"/>
      <c r="F52" s="23">
        <f t="shared" si="1"/>
        <v>46</v>
      </c>
      <c r="G52" s="26" t="s">
        <v>308</v>
      </c>
      <c r="H52" s="26">
        <v>33</v>
      </c>
      <c r="I52" s="26"/>
      <c r="J52" s="26" t="str">
        <f t="shared" si="2"/>
        <v xml:space="preserve">Comoros </v>
      </c>
      <c r="K52" s="26">
        <f t="shared" si="3"/>
        <v>9</v>
      </c>
      <c r="L52" s="26"/>
      <c r="M52" s="26" t="str">
        <f t="shared" si="4"/>
        <v xml:space="preserve">Comoros </v>
      </c>
      <c r="N52" s="26">
        <f t="shared" si="5"/>
        <v>1</v>
      </c>
      <c r="O52" s="26"/>
      <c r="P52" s="26" t="s">
        <v>450</v>
      </c>
      <c r="Q52" s="26">
        <v>87</v>
      </c>
      <c r="R52" s="26">
        <v>2</v>
      </c>
      <c r="S52" s="78" t="str">
        <f t="shared" si="6"/>
        <v/>
      </c>
      <c r="T52" s="25" t="s">
        <v>450</v>
      </c>
      <c r="U52" s="26">
        <v>78</v>
      </c>
      <c r="V52" s="26">
        <v>1</v>
      </c>
    </row>
    <row r="53" spans="2:22" ht="15" customHeight="1" x14ac:dyDescent="0.25">
      <c r="B53" s="23">
        <f t="shared" si="0"/>
        <v>47</v>
      </c>
      <c r="C53" s="26" t="s">
        <v>338</v>
      </c>
      <c r="D53" s="26">
        <v>1409</v>
      </c>
      <c r="E53" s="26"/>
      <c r="F53" s="23">
        <f t="shared" si="1"/>
        <v>47</v>
      </c>
      <c r="G53" s="26" t="s">
        <v>310</v>
      </c>
      <c r="H53" s="26">
        <v>32</v>
      </c>
      <c r="I53" s="26"/>
      <c r="J53" s="26" t="str">
        <f t="shared" si="2"/>
        <v xml:space="preserve">Congo </v>
      </c>
      <c r="K53" s="26">
        <f t="shared" si="3"/>
        <v>102</v>
      </c>
      <c r="L53" s="26"/>
      <c r="M53" s="26" t="str">
        <f t="shared" si="4"/>
        <v xml:space="preserve">Congo </v>
      </c>
      <c r="N53" s="26">
        <f t="shared" si="5"/>
        <v>3</v>
      </c>
      <c r="O53" s="26"/>
      <c r="P53" s="26" t="s">
        <v>398</v>
      </c>
      <c r="Q53" s="26">
        <v>571</v>
      </c>
      <c r="R53" s="26">
        <v>19</v>
      </c>
      <c r="S53" s="78" t="str">
        <f t="shared" si="6"/>
        <v/>
      </c>
      <c r="T53" s="25" t="s">
        <v>398</v>
      </c>
      <c r="U53" s="26">
        <v>469</v>
      </c>
      <c r="V53" s="26">
        <v>16</v>
      </c>
    </row>
    <row r="54" spans="2:22" ht="15" customHeight="1" x14ac:dyDescent="0.25">
      <c r="B54" s="23">
        <f t="shared" si="0"/>
        <v>48</v>
      </c>
      <c r="C54" s="26" t="s">
        <v>305</v>
      </c>
      <c r="D54" s="26">
        <v>1270</v>
      </c>
      <c r="E54" s="26"/>
      <c r="F54" s="23">
        <f t="shared" si="1"/>
        <v>48</v>
      </c>
      <c r="G54" s="26" t="s">
        <v>338</v>
      </c>
      <c r="H54" s="26">
        <v>32</v>
      </c>
      <c r="I54" s="26"/>
      <c r="J54" s="26" t="str">
        <f t="shared" si="2"/>
        <v xml:space="preserve">Costa Rica </v>
      </c>
      <c r="K54" s="26">
        <f t="shared" si="3"/>
        <v>111</v>
      </c>
      <c r="L54" s="26"/>
      <c r="M54" s="26" t="str">
        <f t="shared" si="4"/>
        <v xml:space="preserve">Costa Rica </v>
      </c>
      <c r="N54" s="26">
        <f t="shared" si="5"/>
        <v>0</v>
      </c>
      <c r="O54" s="26"/>
      <c r="P54" s="25" t="s">
        <v>378</v>
      </c>
      <c r="Q54" s="26">
        <v>1022</v>
      </c>
      <c r="R54" s="26">
        <v>10</v>
      </c>
      <c r="S54" s="78" t="str">
        <f t="shared" si="6"/>
        <v/>
      </c>
      <c r="T54" s="25" t="s">
        <v>378</v>
      </c>
      <c r="U54" s="26">
        <v>911</v>
      </c>
      <c r="V54" s="26">
        <v>10</v>
      </c>
    </row>
    <row r="55" spans="2:22" ht="15" customHeight="1" x14ac:dyDescent="0.25">
      <c r="B55" s="23">
        <f t="shared" si="0"/>
        <v>49</v>
      </c>
      <c r="C55" s="26" t="s">
        <v>288</v>
      </c>
      <c r="D55" s="26">
        <v>1238</v>
      </c>
      <c r="E55" s="26"/>
      <c r="F55" s="23">
        <f t="shared" si="1"/>
        <v>49</v>
      </c>
      <c r="G55" s="26" t="s">
        <v>418</v>
      </c>
      <c r="H55" s="26">
        <v>32</v>
      </c>
      <c r="I55" s="26"/>
      <c r="J55" s="26" t="str">
        <f t="shared" si="2"/>
        <v xml:space="preserve">Croatia </v>
      </c>
      <c r="K55" s="26">
        <f t="shared" si="3"/>
        <v>2</v>
      </c>
      <c r="L55" s="26"/>
      <c r="M55" s="26" t="str">
        <f t="shared" si="4"/>
        <v xml:space="preserve">Croatia </v>
      </c>
      <c r="N55" s="26">
        <f t="shared" si="5"/>
        <v>4</v>
      </c>
      <c r="O55" s="26"/>
      <c r="P55" s="26" t="s">
        <v>350</v>
      </c>
      <c r="Q55" s="26">
        <v>2245</v>
      </c>
      <c r="R55" s="26">
        <v>103</v>
      </c>
      <c r="S55" s="78" t="str">
        <f t="shared" si="6"/>
        <v/>
      </c>
      <c r="T55" s="25" t="s">
        <v>350</v>
      </c>
      <c r="U55" s="26">
        <v>2243</v>
      </c>
      <c r="V55" s="26">
        <v>99</v>
      </c>
    </row>
    <row r="56" spans="2:22" ht="15" customHeight="1" x14ac:dyDescent="0.25">
      <c r="B56" s="23">
        <f t="shared" si="0"/>
        <v>50</v>
      </c>
      <c r="C56" s="26" t="s">
        <v>321</v>
      </c>
      <c r="D56" s="26">
        <v>1216</v>
      </c>
      <c r="E56" s="26"/>
      <c r="F56" s="23">
        <f t="shared" si="1"/>
        <v>50</v>
      </c>
      <c r="G56" s="26" t="s">
        <v>315</v>
      </c>
      <c r="H56" s="26">
        <v>31</v>
      </c>
      <c r="I56" s="26"/>
      <c r="J56" s="26" t="str">
        <f t="shared" si="2"/>
        <v xml:space="preserve">Cuba </v>
      </c>
      <c r="K56" s="26">
        <f t="shared" si="3"/>
        <v>89</v>
      </c>
      <c r="L56" s="26"/>
      <c r="M56" s="26" t="str">
        <f t="shared" si="4"/>
        <v xml:space="preserve">Cuba </v>
      </c>
      <c r="N56" s="26">
        <f t="shared" si="5"/>
        <v>1</v>
      </c>
      <c r="O56" s="26"/>
      <c r="P56" s="25" t="s">
        <v>352</v>
      </c>
      <c r="Q56" s="26">
        <v>2005</v>
      </c>
      <c r="R56" s="26">
        <v>82</v>
      </c>
      <c r="S56" s="78" t="str">
        <f t="shared" si="6"/>
        <v/>
      </c>
      <c r="T56" s="25" t="s">
        <v>352</v>
      </c>
      <c r="U56" s="26">
        <v>1916</v>
      </c>
      <c r="V56" s="26">
        <v>81</v>
      </c>
    </row>
    <row r="57" spans="2:22" ht="15" customHeight="1" x14ac:dyDescent="0.25">
      <c r="B57" s="23"/>
      <c r="C57" s="26" t="s">
        <v>339</v>
      </c>
      <c r="D57" s="26">
        <v>1143</v>
      </c>
      <c r="E57" s="26"/>
      <c r="F57" s="23">
        <f t="shared" si="1"/>
        <v>51</v>
      </c>
      <c r="G57" s="26" t="s">
        <v>297</v>
      </c>
      <c r="H57" s="26">
        <v>19</v>
      </c>
      <c r="I57" s="26"/>
      <c r="J57" s="26" t="str">
        <f t="shared" si="2"/>
        <v xml:space="preserve">Curaçao </v>
      </c>
      <c r="K57" s="26">
        <f t="shared" si="3"/>
        <v>2</v>
      </c>
      <c r="L57" s="26"/>
      <c r="M57" s="26" t="str">
        <f t="shared" si="4"/>
        <v xml:space="preserve">Curaçao </v>
      </c>
      <c r="N57" s="26">
        <f t="shared" si="5"/>
        <v>0</v>
      </c>
      <c r="O57" s="26"/>
      <c r="P57" s="26" t="s">
        <v>464</v>
      </c>
      <c r="Q57" s="26">
        <v>18</v>
      </c>
      <c r="R57" s="26">
        <v>1</v>
      </c>
      <c r="S57" s="78" t="str">
        <f t="shared" si="6"/>
        <v/>
      </c>
      <c r="T57" s="25" t="s">
        <v>464</v>
      </c>
      <c r="U57" s="26">
        <v>16</v>
      </c>
      <c r="V57" s="26">
        <v>1</v>
      </c>
    </row>
    <row r="58" spans="2:22" ht="15" customHeight="1" x14ac:dyDescent="0.25">
      <c r="B58" s="23">
        <v>52</v>
      </c>
      <c r="C58" s="26" t="s">
        <v>348</v>
      </c>
      <c r="D58" s="26">
        <v>1135</v>
      </c>
      <c r="E58" s="26"/>
      <c r="F58" s="23">
        <f t="shared" si="1"/>
        <v>52</v>
      </c>
      <c r="G58" s="26" t="s">
        <v>333</v>
      </c>
      <c r="H58" s="26">
        <v>18</v>
      </c>
      <c r="I58" s="26"/>
      <c r="J58" s="26" t="str">
        <f t="shared" si="2"/>
        <v xml:space="preserve">Cyprus </v>
      </c>
      <c r="K58" s="26">
        <f t="shared" si="3"/>
        <v>15</v>
      </c>
      <c r="L58" s="26"/>
      <c r="M58" s="26" t="str">
        <f t="shared" si="4"/>
        <v xml:space="preserve">Cyprus </v>
      </c>
      <c r="N58" s="26">
        <f t="shared" si="5"/>
        <v>0</v>
      </c>
      <c r="O58" s="26"/>
      <c r="P58" s="25" t="s">
        <v>377</v>
      </c>
      <c r="Q58" s="26">
        <v>942</v>
      </c>
      <c r="R58" s="26">
        <v>17</v>
      </c>
      <c r="S58" s="78" t="str">
        <f t="shared" si="6"/>
        <v/>
      </c>
      <c r="T58" s="25" t="s">
        <v>377</v>
      </c>
      <c r="U58" s="26">
        <v>927</v>
      </c>
      <c r="V58" s="26">
        <v>17</v>
      </c>
    </row>
    <row r="59" spans="2:22" ht="15" customHeight="1" x14ac:dyDescent="0.25">
      <c r="B59" s="23">
        <f t="shared" si="0"/>
        <v>53</v>
      </c>
      <c r="C59" s="26" t="s">
        <v>336</v>
      </c>
      <c r="D59" s="26">
        <v>1134</v>
      </c>
      <c r="E59" s="26"/>
      <c r="F59" s="23">
        <f t="shared" si="1"/>
        <v>53</v>
      </c>
      <c r="G59" s="26" t="s">
        <v>412</v>
      </c>
      <c r="H59" s="26">
        <v>18</v>
      </c>
      <c r="I59" s="26"/>
      <c r="J59" s="26" t="str">
        <f t="shared" si="2"/>
        <v xml:space="preserve">Czechia </v>
      </c>
      <c r="K59" s="26">
        <f t="shared" si="3"/>
        <v>383</v>
      </c>
      <c r="L59" s="26"/>
      <c r="M59" s="26" t="str">
        <f t="shared" si="4"/>
        <v xml:space="preserve">Czechia </v>
      </c>
      <c r="N59" s="26">
        <f t="shared" si="5"/>
        <v>7</v>
      </c>
      <c r="O59" s="26"/>
      <c r="P59" s="26" t="s">
        <v>317</v>
      </c>
      <c r="Q59" s="26">
        <v>9196</v>
      </c>
      <c r="R59" s="26">
        <v>319</v>
      </c>
      <c r="S59" s="78" t="str">
        <f t="shared" si="6"/>
        <v/>
      </c>
      <c r="T59" s="26" t="s">
        <v>317</v>
      </c>
      <c r="U59" s="26">
        <v>8813</v>
      </c>
      <c r="V59" s="26">
        <v>312</v>
      </c>
    </row>
    <row r="60" spans="2:22" ht="15" customHeight="1" x14ac:dyDescent="0.25">
      <c r="B60" s="23">
        <f t="shared" si="0"/>
        <v>54</v>
      </c>
      <c r="C60" s="26" t="s">
        <v>329</v>
      </c>
      <c r="D60" s="26">
        <v>1130</v>
      </c>
      <c r="E60" s="26"/>
      <c r="F60" s="23">
        <f t="shared" si="1"/>
        <v>54</v>
      </c>
      <c r="G60" s="26" t="s">
        <v>289</v>
      </c>
      <c r="H60" s="26">
        <v>17</v>
      </c>
      <c r="I60" s="26"/>
      <c r="J60" s="26" t="str">
        <f t="shared" si="2"/>
        <v xml:space="preserve">Denmark </v>
      </c>
      <c r="K60" s="26">
        <f t="shared" si="3"/>
        <v>363</v>
      </c>
      <c r="L60" s="26"/>
      <c r="M60" s="26" t="str">
        <f t="shared" si="4"/>
        <v xml:space="preserve">Denmark </v>
      </c>
      <c r="N60" s="26">
        <f t="shared" si="5"/>
        <v>7</v>
      </c>
      <c r="O60" s="26"/>
      <c r="P60" s="25" t="s">
        <v>312</v>
      </c>
      <c r="Q60" s="26">
        <v>11593</v>
      </c>
      <c r="R60" s="26">
        <v>568</v>
      </c>
      <c r="S60" s="78" t="str">
        <f t="shared" si="6"/>
        <v/>
      </c>
      <c r="T60" s="26" t="s">
        <v>312</v>
      </c>
      <c r="U60" s="26">
        <v>11230</v>
      </c>
      <c r="V60" s="26">
        <v>561</v>
      </c>
    </row>
    <row r="61" spans="2:22" ht="15" customHeight="1" x14ac:dyDescent="0.25">
      <c r="B61" s="23">
        <f t="shared" si="0"/>
        <v>55</v>
      </c>
      <c r="C61" s="26" t="s">
        <v>327</v>
      </c>
      <c r="D61" s="26">
        <v>1049</v>
      </c>
      <c r="E61" s="26"/>
      <c r="F61" s="23">
        <f t="shared" si="1"/>
        <v>55</v>
      </c>
      <c r="G61" s="26" t="s">
        <v>293</v>
      </c>
      <c r="H61" s="26">
        <v>16</v>
      </c>
      <c r="I61" s="26"/>
      <c r="J61" s="26" t="str">
        <f t="shared" si="2"/>
        <v xml:space="preserve">Diamond Princess </v>
      </c>
      <c r="K61" s="26">
        <f t="shared" si="3"/>
        <v>0</v>
      </c>
      <c r="L61" s="26"/>
      <c r="M61" s="26" t="str">
        <f t="shared" si="4"/>
        <v xml:space="preserve">Diamond Princess </v>
      </c>
      <c r="N61" s="26">
        <f t="shared" si="5"/>
        <v>0</v>
      </c>
      <c r="O61" s="26"/>
      <c r="P61" s="25" t="s">
        <v>387</v>
      </c>
      <c r="Q61" s="26">
        <v>712</v>
      </c>
      <c r="R61" s="26">
        <v>13</v>
      </c>
      <c r="S61" s="78" t="str">
        <f t="shared" si="6"/>
        <v/>
      </c>
      <c r="T61" s="25" t="s">
        <v>387</v>
      </c>
      <c r="U61" s="26">
        <v>712</v>
      </c>
      <c r="V61" s="26">
        <v>13</v>
      </c>
    </row>
    <row r="62" spans="2:22" ht="15" customHeight="1" x14ac:dyDescent="0.25">
      <c r="B62" s="23">
        <f t="shared" si="0"/>
        <v>56</v>
      </c>
      <c r="C62" s="26" t="s">
        <v>333</v>
      </c>
      <c r="D62" s="26">
        <v>1036</v>
      </c>
      <c r="E62" s="26"/>
      <c r="F62" s="23">
        <f t="shared" si="1"/>
        <v>56</v>
      </c>
      <c r="G62" s="26" t="s">
        <v>421</v>
      </c>
      <c r="H62" s="26">
        <v>14</v>
      </c>
      <c r="I62" s="26"/>
      <c r="J62" s="26" t="str">
        <f t="shared" si="2"/>
        <v xml:space="preserve">Djibouti </v>
      </c>
      <c r="K62" s="26">
        <f t="shared" si="3"/>
        <v>644</v>
      </c>
      <c r="L62" s="26"/>
      <c r="M62" s="26" t="str">
        <f t="shared" si="4"/>
        <v xml:space="preserve">Djibouti </v>
      </c>
      <c r="N62" s="26">
        <f t="shared" si="5"/>
        <v>10</v>
      </c>
      <c r="O62" s="26"/>
      <c r="P62" s="25" t="s">
        <v>351</v>
      </c>
      <c r="Q62" s="26">
        <v>2914</v>
      </c>
      <c r="R62" s="26">
        <v>20</v>
      </c>
      <c r="S62" s="78" t="str">
        <f t="shared" si="6"/>
        <v/>
      </c>
      <c r="T62" s="25" t="s">
        <v>351</v>
      </c>
      <c r="U62" s="26">
        <v>2270</v>
      </c>
      <c r="V62" s="26">
        <v>10</v>
      </c>
    </row>
    <row r="63" spans="2:22" ht="15" customHeight="1" x14ac:dyDescent="0.25">
      <c r="B63" s="23">
        <f t="shared" si="0"/>
        <v>57</v>
      </c>
      <c r="C63" s="26" t="s">
        <v>354</v>
      </c>
      <c r="D63" s="26">
        <v>888</v>
      </c>
      <c r="E63" s="26"/>
      <c r="F63" s="23">
        <f t="shared" si="1"/>
        <v>57</v>
      </c>
      <c r="G63" s="26" t="s">
        <v>353</v>
      </c>
      <c r="H63" s="26">
        <v>14</v>
      </c>
      <c r="I63" s="26"/>
      <c r="J63" s="26" t="str">
        <f t="shared" si="2"/>
        <v xml:space="preserve">Dominica </v>
      </c>
      <c r="K63" s="26">
        <f t="shared" si="3"/>
        <v>0</v>
      </c>
      <c r="L63" s="26"/>
      <c r="M63" s="26" t="str">
        <f t="shared" si="4"/>
        <v xml:space="preserve">Dominica </v>
      </c>
      <c r="N63" s="26">
        <f t="shared" si="5"/>
        <v>0</v>
      </c>
      <c r="O63" s="26"/>
      <c r="P63" s="25" t="s">
        <v>465</v>
      </c>
      <c r="Q63" s="26">
        <v>16</v>
      </c>
      <c r="R63" s="26"/>
      <c r="S63" s="78" t="str">
        <f t="shared" si="6"/>
        <v/>
      </c>
      <c r="T63" s="25" t="s">
        <v>465</v>
      </c>
      <c r="U63" s="26">
        <v>16</v>
      </c>
      <c r="V63" s="26"/>
    </row>
    <row r="64" spans="2:22" ht="15" customHeight="1" x14ac:dyDescent="0.25">
      <c r="B64" s="23">
        <f t="shared" si="0"/>
        <v>58</v>
      </c>
      <c r="C64" s="26" t="s">
        <v>360</v>
      </c>
      <c r="D64" s="26">
        <v>885</v>
      </c>
      <c r="E64" s="26"/>
      <c r="F64" s="23">
        <f t="shared" si="1"/>
        <v>58</v>
      </c>
      <c r="G64" s="26" t="s">
        <v>346</v>
      </c>
      <c r="H64" s="26">
        <v>13</v>
      </c>
      <c r="I64" s="26"/>
      <c r="J64" s="26" t="str">
        <f t="shared" si="2"/>
        <v xml:space="preserve">Dominican Republic </v>
      </c>
      <c r="K64" s="26">
        <f t="shared" si="3"/>
        <v>2542</v>
      </c>
      <c r="L64" s="26"/>
      <c r="M64" s="26" t="str">
        <f t="shared" si="4"/>
        <v xml:space="preserve">Dominican Republic </v>
      </c>
      <c r="N64" s="26">
        <f t="shared" si="5"/>
        <v>32</v>
      </c>
      <c r="O64" s="26"/>
      <c r="P64" s="26" t="s">
        <v>310</v>
      </c>
      <c r="Q64" s="26">
        <v>16531</v>
      </c>
      <c r="R64" s="26">
        <v>488</v>
      </c>
      <c r="S64" s="78" t="str">
        <f t="shared" si="6"/>
        <v/>
      </c>
      <c r="T64" s="26" t="s">
        <v>310</v>
      </c>
      <c r="U64" s="26">
        <v>13989</v>
      </c>
      <c r="V64" s="26">
        <v>456</v>
      </c>
    </row>
    <row r="65" spans="2:22" ht="15" customHeight="1" x14ac:dyDescent="0.25">
      <c r="B65" s="23">
        <f t="shared" si="0"/>
        <v>59</v>
      </c>
      <c r="C65" s="26" t="s">
        <v>386</v>
      </c>
      <c r="D65" s="26">
        <v>772</v>
      </c>
      <c r="E65" s="26"/>
      <c r="F65" s="23">
        <f t="shared" si="1"/>
        <v>59</v>
      </c>
      <c r="G65" s="26" t="s">
        <v>336</v>
      </c>
      <c r="H65" s="26">
        <v>12</v>
      </c>
      <c r="I65" s="26"/>
      <c r="J65" s="26" t="str">
        <f t="shared" si="2"/>
        <v xml:space="preserve">DRC </v>
      </c>
      <c r="K65" s="26">
        <f t="shared" si="3"/>
        <v>888</v>
      </c>
      <c r="L65" s="26"/>
      <c r="M65" s="26" t="str">
        <f t="shared" si="4"/>
        <v xml:space="preserve">DRC </v>
      </c>
      <c r="N65" s="26">
        <f t="shared" si="5"/>
        <v>6</v>
      </c>
      <c r="O65" s="26"/>
      <c r="P65" s="26" t="s">
        <v>354</v>
      </c>
      <c r="Q65" s="26">
        <v>2833</v>
      </c>
      <c r="R65" s="26">
        <v>69</v>
      </c>
      <c r="S65" s="78" t="str">
        <f t="shared" si="6"/>
        <v/>
      </c>
      <c r="T65" s="25" t="s">
        <v>354</v>
      </c>
      <c r="U65" s="26">
        <v>1945</v>
      </c>
      <c r="V65" s="26">
        <v>63</v>
      </c>
    </row>
    <row r="66" spans="2:22" ht="15" customHeight="1" x14ac:dyDescent="0.25">
      <c r="B66" s="23">
        <f t="shared" si="0"/>
        <v>60</v>
      </c>
      <c r="C66" s="26" t="s">
        <v>396</v>
      </c>
      <c r="D66" s="26">
        <v>664</v>
      </c>
      <c r="E66" s="26"/>
      <c r="F66" s="23">
        <f t="shared" si="1"/>
        <v>60</v>
      </c>
      <c r="G66" s="26" t="s">
        <v>347</v>
      </c>
      <c r="H66" s="26">
        <v>12</v>
      </c>
      <c r="I66" s="26"/>
      <c r="J66" s="26" t="str">
        <f t="shared" si="2"/>
        <v xml:space="preserve">Ecuador </v>
      </c>
      <c r="K66" s="26">
        <f t="shared" si="3"/>
        <v>2743</v>
      </c>
      <c r="L66" s="26"/>
      <c r="M66" s="26" t="str">
        <f t="shared" si="4"/>
        <v xml:space="preserve">Ecuador </v>
      </c>
      <c r="N66" s="26">
        <f t="shared" si="5"/>
        <v>278</v>
      </c>
      <c r="O66" s="26"/>
      <c r="P66" s="25" t="s">
        <v>290</v>
      </c>
      <c r="Q66" s="26">
        <v>38571</v>
      </c>
      <c r="R66" s="26">
        <v>3334</v>
      </c>
      <c r="S66" s="78" t="str">
        <f t="shared" si="6"/>
        <v/>
      </c>
      <c r="T66" s="26" t="s">
        <v>290</v>
      </c>
      <c r="U66" s="26">
        <v>35828</v>
      </c>
      <c r="V66" s="26">
        <v>3056</v>
      </c>
    </row>
    <row r="67" spans="2:22" ht="15" customHeight="1" x14ac:dyDescent="0.25">
      <c r="B67" s="23">
        <f t="shared" si="0"/>
        <v>61</v>
      </c>
      <c r="C67" s="26" t="s">
        <v>351</v>
      </c>
      <c r="D67" s="26">
        <v>644</v>
      </c>
      <c r="E67" s="26"/>
      <c r="F67" s="23">
        <f t="shared" si="1"/>
        <v>61</v>
      </c>
      <c r="G67" s="26" t="s">
        <v>367</v>
      </c>
      <c r="H67" s="26">
        <v>12</v>
      </c>
      <c r="I67" s="26"/>
      <c r="J67" s="26" t="str">
        <f t="shared" si="2"/>
        <v xml:space="preserve">Egypt </v>
      </c>
      <c r="K67" s="26">
        <f t="shared" si="3"/>
        <v>6296</v>
      </c>
      <c r="L67" s="26"/>
      <c r="M67" s="26" t="str">
        <f t="shared" si="4"/>
        <v xml:space="preserve">Egypt </v>
      </c>
      <c r="N67" s="26">
        <f t="shared" si="5"/>
        <v>172</v>
      </c>
      <c r="O67" s="26"/>
      <c r="P67" s="25" t="s">
        <v>309</v>
      </c>
      <c r="Q67" s="26">
        <v>22082</v>
      </c>
      <c r="R67" s="26">
        <v>879</v>
      </c>
      <c r="S67" s="78" t="str">
        <f t="shared" si="6"/>
        <v/>
      </c>
      <c r="T67" s="26" t="s">
        <v>309</v>
      </c>
      <c r="U67" s="26">
        <v>15786</v>
      </c>
      <c r="V67" s="26">
        <v>707</v>
      </c>
    </row>
    <row r="68" spans="2:22" ht="15" customHeight="1" x14ac:dyDescent="0.25">
      <c r="B68" s="23">
        <f t="shared" si="0"/>
        <v>62</v>
      </c>
      <c r="C68" s="26" t="s">
        <v>325</v>
      </c>
      <c r="D68" s="26">
        <v>595</v>
      </c>
      <c r="E68" s="26"/>
      <c r="F68" s="23">
        <f t="shared" si="1"/>
        <v>62</v>
      </c>
      <c r="G68" s="26" t="s">
        <v>375</v>
      </c>
      <c r="H68" s="26">
        <v>11</v>
      </c>
      <c r="I68" s="25"/>
      <c r="J68" s="26" t="str">
        <f t="shared" si="2"/>
        <v xml:space="preserve">El Salvador </v>
      </c>
      <c r="K68" s="26">
        <f t="shared" si="3"/>
        <v>459</v>
      </c>
      <c r="L68" s="25"/>
      <c r="M68" s="26" t="str">
        <f t="shared" si="4"/>
        <v xml:space="preserve">El Salvador </v>
      </c>
      <c r="N68" s="26">
        <f t="shared" si="5"/>
        <v>10</v>
      </c>
      <c r="O68" s="25"/>
      <c r="P68" s="25" t="s">
        <v>357</v>
      </c>
      <c r="Q68" s="26">
        <v>2278</v>
      </c>
      <c r="R68" s="26">
        <v>43</v>
      </c>
      <c r="S68" s="78" t="str">
        <f t="shared" si="6"/>
        <v/>
      </c>
      <c r="T68" s="25" t="s">
        <v>357</v>
      </c>
      <c r="U68" s="26">
        <v>1819</v>
      </c>
      <c r="V68" s="26">
        <v>33</v>
      </c>
    </row>
    <row r="69" spans="2:22" ht="15" customHeight="1" x14ac:dyDescent="0.25">
      <c r="B69" s="23">
        <f t="shared" si="0"/>
        <v>63</v>
      </c>
      <c r="C69" s="26" t="s">
        <v>340</v>
      </c>
      <c r="D69" s="26">
        <v>589</v>
      </c>
      <c r="E69" s="26"/>
      <c r="F69" s="23">
        <f t="shared" si="1"/>
        <v>63</v>
      </c>
      <c r="G69" s="26" t="s">
        <v>358</v>
      </c>
      <c r="H69" s="26">
        <v>11</v>
      </c>
      <c r="I69" s="25"/>
      <c r="J69" s="26" t="str">
        <f t="shared" si="2"/>
        <v xml:space="preserve">Equatorial Guinea </v>
      </c>
      <c r="K69" s="26">
        <f t="shared" si="3"/>
        <v>346</v>
      </c>
      <c r="L69" s="25"/>
      <c r="M69" s="26" t="str">
        <f t="shared" si="4"/>
        <v xml:space="preserve">Equatorial Guinea </v>
      </c>
      <c r="N69" s="26">
        <f t="shared" si="5"/>
        <v>1</v>
      </c>
      <c r="O69" s="25"/>
      <c r="P69" s="25" t="s">
        <v>379</v>
      </c>
      <c r="Q69" s="26">
        <v>1306</v>
      </c>
      <c r="R69" s="26">
        <v>12</v>
      </c>
      <c r="S69" s="78" t="str">
        <f t="shared" si="6"/>
        <v/>
      </c>
      <c r="T69" s="25" t="s">
        <v>379</v>
      </c>
      <c r="U69" s="26">
        <v>960</v>
      </c>
      <c r="V69" s="26">
        <v>11</v>
      </c>
    </row>
    <row r="70" spans="2:22" ht="15" customHeight="1" x14ac:dyDescent="0.25">
      <c r="B70" s="23">
        <f t="shared" si="0"/>
        <v>64</v>
      </c>
      <c r="C70" s="26" t="s">
        <v>367</v>
      </c>
      <c r="D70" s="26">
        <v>584</v>
      </c>
      <c r="E70" s="26"/>
      <c r="F70" s="23">
        <f t="shared" si="1"/>
        <v>64</v>
      </c>
      <c r="G70" s="26" t="s">
        <v>351</v>
      </c>
      <c r="H70" s="26">
        <v>10</v>
      </c>
      <c r="I70" s="25"/>
      <c r="J70" s="26" t="str">
        <f t="shared" si="2"/>
        <v xml:space="preserve">Eritrea </v>
      </c>
      <c r="K70" s="26">
        <f t="shared" si="3"/>
        <v>0</v>
      </c>
      <c r="L70" s="25"/>
      <c r="M70" s="26" t="str">
        <f t="shared" si="4"/>
        <v xml:space="preserve">Eritrea </v>
      </c>
      <c r="N70" s="26">
        <f t="shared" si="5"/>
        <v>0</v>
      </c>
      <c r="O70" s="25"/>
      <c r="P70" s="25" t="s">
        <v>449</v>
      </c>
      <c r="Q70" s="26">
        <v>39</v>
      </c>
      <c r="R70" s="26"/>
      <c r="S70" s="78" t="str">
        <f t="shared" si="6"/>
        <v/>
      </c>
      <c r="T70" s="25" t="s">
        <v>449</v>
      </c>
      <c r="U70" s="26">
        <v>39</v>
      </c>
      <c r="V70" s="26"/>
    </row>
    <row r="71" spans="2:22" ht="15" customHeight="1" x14ac:dyDescent="0.25">
      <c r="B71" s="23">
        <f t="shared" si="0"/>
        <v>65</v>
      </c>
      <c r="C71" s="26" t="s">
        <v>404</v>
      </c>
      <c r="D71" s="26">
        <v>535</v>
      </c>
      <c r="E71" s="26"/>
      <c r="F71" s="23">
        <f t="shared" si="1"/>
        <v>65</v>
      </c>
      <c r="G71" s="26" t="s">
        <v>357</v>
      </c>
      <c r="H71" s="26">
        <v>10</v>
      </c>
      <c r="I71" s="25"/>
      <c r="J71" s="26" t="str">
        <f t="shared" si="2"/>
        <v xml:space="preserve">Estonia </v>
      </c>
      <c r="K71" s="26">
        <f t="shared" si="3"/>
        <v>52</v>
      </c>
      <c r="L71" s="25"/>
      <c r="M71" s="26" t="str">
        <f t="shared" si="4"/>
        <v xml:space="preserve">Estonia </v>
      </c>
      <c r="N71" s="26">
        <f t="shared" si="5"/>
        <v>3</v>
      </c>
      <c r="O71" s="25"/>
      <c r="P71" s="25" t="s">
        <v>356</v>
      </c>
      <c r="Q71" s="26">
        <v>1859</v>
      </c>
      <c r="R71" s="26">
        <v>67</v>
      </c>
      <c r="S71" s="78" t="str">
        <f t="shared" si="6"/>
        <v/>
      </c>
      <c r="T71" s="25" t="s">
        <v>356</v>
      </c>
      <c r="U71" s="26">
        <v>1807</v>
      </c>
      <c r="V71" s="26">
        <v>64</v>
      </c>
    </row>
    <row r="72" spans="2:22" ht="15" customHeight="1" x14ac:dyDescent="0.25">
      <c r="B72" s="23">
        <f t="shared" ref="B72:B135" si="7">B71+1</f>
        <v>66</v>
      </c>
      <c r="C72" s="26" t="s">
        <v>344</v>
      </c>
      <c r="D72" s="26">
        <v>520</v>
      </c>
      <c r="E72" s="26"/>
      <c r="F72" s="23">
        <f t="shared" ref="F72:F135" si="8">F71+1</f>
        <v>66</v>
      </c>
      <c r="G72" s="26" t="s">
        <v>386</v>
      </c>
      <c r="H72" s="26">
        <v>10</v>
      </c>
      <c r="I72" s="25"/>
      <c r="J72" s="26" t="str">
        <f t="shared" ref="J72:J135" si="9">P72</f>
        <v xml:space="preserve">Eswatini </v>
      </c>
      <c r="K72" s="26">
        <f t="shared" ref="K72:K135" si="10">Q72-U72</f>
        <v>54</v>
      </c>
      <c r="L72" s="25"/>
      <c r="M72" s="26" t="str">
        <f t="shared" ref="M72:M135" si="11">P72</f>
        <v xml:space="preserve">Eswatini </v>
      </c>
      <c r="N72" s="26">
        <f t="shared" ref="N72:N135" si="12">R72-V72</f>
        <v>0</v>
      </c>
      <c r="O72" s="25"/>
      <c r="P72" s="26" t="s">
        <v>416</v>
      </c>
      <c r="Q72" s="26">
        <v>279</v>
      </c>
      <c r="R72" s="26">
        <v>2</v>
      </c>
      <c r="S72" s="78" t="str">
        <f t="shared" ref="S72:S135" si="13">IF(P72&lt;&gt;T72,"no","")</f>
        <v/>
      </c>
      <c r="T72" s="25" t="s">
        <v>416</v>
      </c>
      <c r="U72" s="26">
        <v>225</v>
      </c>
      <c r="V72" s="26">
        <v>2</v>
      </c>
    </row>
    <row r="73" spans="2:22" ht="15" customHeight="1" x14ac:dyDescent="0.25">
      <c r="B73" s="23">
        <f t="shared" si="7"/>
        <v>67</v>
      </c>
      <c r="C73" s="26" t="s">
        <v>370</v>
      </c>
      <c r="D73" s="26">
        <v>490</v>
      </c>
      <c r="E73" s="26"/>
      <c r="F73" s="23">
        <f t="shared" si="8"/>
        <v>67</v>
      </c>
      <c r="G73" s="26" t="s">
        <v>328</v>
      </c>
      <c r="H73" s="26">
        <v>8</v>
      </c>
      <c r="I73" s="25"/>
      <c r="J73" s="26" t="str">
        <f t="shared" si="9"/>
        <v xml:space="preserve">Ethiopia </v>
      </c>
      <c r="K73" s="26">
        <f t="shared" si="10"/>
        <v>535</v>
      </c>
      <c r="L73" s="25"/>
      <c r="M73" s="26" t="str">
        <f t="shared" si="11"/>
        <v xml:space="preserve">Ethiopia </v>
      </c>
      <c r="N73" s="26">
        <f t="shared" si="12"/>
        <v>3</v>
      </c>
      <c r="O73" s="25"/>
      <c r="P73" s="25" t="s">
        <v>404</v>
      </c>
      <c r="Q73" s="26">
        <v>968</v>
      </c>
      <c r="R73" s="26">
        <v>8</v>
      </c>
      <c r="S73" s="78" t="str">
        <f t="shared" si="13"/>
        <v/>
      </c>
      <c r="T73" s="25" t="s">
        <v>404</v>
      </c>
      <c r="U73" s="26">
        <v>433</v>
      </c>
      <c r="V73" s="26">
        <v>5</v>
      </c>
    </row>
    <row r="74" spans="2:22" ht="15" customHeight="1" x14ac:dyDescent="0.25">
      <c r="B74" s="23">
        <f t="shared" si="7"/>
        <v>68</v>
      </c>
      <c r="C74" s="26" t="s">
        <v>412</v>
      </c>
      <c r="D74" s="26">
        <v>480</v>
      </c>
      <c r="E74" s="26"/>
      <c r="F74" s="23">
        <f t="shared" si="8"/>
        <v>68</v>
      </c>
      <c r="G74" s="26" t="s">
        <v>344</v>
      </c>
      <c r="H74" s="26">
        <v>8</v>
      </c>
      <c r="I74" s="25"/>
      <c r="J74" s="26" t="str">
        <f t="shared" si="9"/>
        <v xml:space="preserve">Faeroe Islands </v>
      </c>
      <c r="K74" s="26">
        <f t="shared" si="10"/>
        <v>0</v>
      </c>
      <c r="L74" s="25"/>
      <c r="M74" s="26" t="str">
        <f t="shared" si="11"/>
        <v xml:space="preserve">Faeroe Islands </v>
      </c>
      <c r="N74" s="26">
        <f t="shared" si="12"/>
        <v>0</v>
      </c>
      <c r="O74" s="25"/>
      <c r="P74" s="25" t="s">
        <v>420</v>
      </c>
      <c r="Q74" s="26">
        <v>187</v>
      </c>
      <c r="R74" s="26"/>
      <c r="S74" s="78" t="str">
        <f t="shared" si="13"/>
        <v/>
      </c>
      <c r="T74" s="25" t="s">
        <v>420</v>
      </c>
      <c r="U74" s="26">
        <v>187</v>
      </c>
      <c r="V74" s="26"/>
    </row>
    <row r="75" spans="2:22" ht="15" customHeight="1" x14ac:dyDescent="0.25">
      <c r="B75" s="23">
        <f t="shared" si="7"/>
        <v>69</v>
      </c>
      <c r="C75" s="26" t="s">
        <v>342</v>
      </c>
      <c r="D75" s="26">
        <v>477</v>
      </c>
      <c r="E75" s="26"/>
      <c r="F75" s="23">
        <f t="shared" si="8"/>
        <v>69</v>
      </c>
      <c r="G75" s="26" t="s">
        <v>391</v>
      </c>
      <c r="H75" s="26">
        <v>7</v>
      </c>
      <c r="I75" s="25"/>
      <c r="J75" s="26" t="str">
        <f t="shared" si="9"/>
        <v xml:space="preserve">Falkland Islands </v>
      </c>
      <c r="K75" s="26">
        <f t="shared" si="10"/>
        <v>0</v>
      </c>
      <c r="L75" s="25"/>
      <c r="M75" s="26" t="str">
        <f t="shared" si="11"/>
        <v xml:space="preserve">Falkland Islands </v>
      </c>
      <c r="N75" s="26">
        <f t="shared" si="12"/>
        <v>0</v>
      </c>
      <c r="O75" s="25"/>
      <c r="P75" s="26" t="s">
        <v>467</v>
      </c>
      <c r="Q75" s="26">
        <v>13</v>
      </c>
      <c r="R75" s="26"/>
      <c r="S75" s="78" t="str">
        <f t="shared" si="13"/>
        <v/>
      </c>
      <c r="T75" s="25" t="s">
        <v>467</v>
      </c>
      <c r="U75" s="26">
        <v>13</v>
      </c>
      <c r="V75" s="26"/>
    </row>
    <row r="76" spans="2:22" ht="15" customHeight="1" x14ac:dyDescent="0.25">
      <c r="B76" s="23">
        <f t="shared" si="7"/>
        <v>70</v>
      </c>
      <c r="C76" s="26" t="s">
        <v>357</v>
      </c>
      <c r="D76" s="26">
        <v>459</v>
      </c>
      <c r="E76" s="26"/>
      <c r="F76" s="23">
        <f t="shared" si="8"/>
        <v>70</v>
      </c>
      <c r="G76" s="26" t="s">
        <v>317</v>
      </c>
      <c r="H76" s="26">
        <v>7</v>
      </c>
      <c r="I76" s="25"/>
      <c r="J76" s="26" t="str">
        <f t="shared" si="9"/>
        <v xml:space="preserve">Fiji </v>
      </c>
      <c r="K76" s="26">
        <f t="shared" si="10"/>
        <v>0</v>
      </c>
      <c r="L76" s="25"/>
      <c r="M76" s="26" t="str">
        <f t="shared" si="11"/>
        <v xml:space="preserve">Fiji </v>
      </c>
      <c r="N76" s="26">
        <f t="shared" si="12"/>
        <v>0</v>
      </c>
      <c r="O76" s="25"/>
      <c r="P76" s="25" t="s">
        <v>459</v>
      </c>
      <c r="Q76" s="26">
        <v>18</v>
      </c>
      <c r="R76" s="26"/>
      <c r="S76" s="78" t="str">
        <f t="shared" si="13"/>
        <v/>
      </c>
      <c r="T76" s="25" t="s">
        <v>459</v>
      </c>
      <c r="U76" s="26">
        <v>18</v>
      </c>
      <c r="V76" s="26"/>
    </row>
    <row r="77" spans="2:22" ht="15" customHeight="1" x14ac:dyDescent="0.25">
      <c r="B77" s="23">
        <f t="shared" si="7"/>
        <v>71</v>
      </c>
      <c r="C77" s="26" t="s">
        <v>397</v>
      </c>
      <c r="D77" s="26">
        <v>431</v>
      </c>
      <c r="E77" s="26"/>
      <c r="F77" s="23">
        <f t="shared" si="8"/>
        <v>71</v>
      </c>
      <c r="G77" s="26" t="s">
        <v>312</v>
      </c>
      <c r="H77" s="26">
        <v>7</v>
      </c>
      <c r="I77" s="25"/>
      <c r="J77" s="26" t="str">
        <f t="shared" si="9"/>
        <v xml:space="preserve">Finland </v>
      </c>
      <c r="K77" s="26">
        <f t="shared" si="10"/>
        <v>239</v>
      </c>
      <c r="L77" s="25"/>
      <c r="M77" s="26" t="str">
        <f t="shared" si="11"/>
        <v xml:space="preserve">Finland </v>
      </c>
      <c r="N77" s="26">
        <f t="shared" si="12"/>
        <v>8</v>
      </c>
      <c r="O77" s="25"/>
      <c r="P77" s="25" t="s">
        <v>328</v>
      </c>
      <c r="Q77" s="26">
        <v>6776</v>
      </c>
      <c r="R77" s="26">
        <v>314</v>
      </c>
      <c r="S77" s="78" t="str">
        <f t="shared" si="13"/>
        <v/>
      </c>
      <c r="T77" s="26" t="s">
        <v>328</v>
      </c>
      <c r="U77" s="26">
        <v>6537</v>
      </c>
      <c r="V77" s="26">
        <v>306</v>
      </c>
    </row>
    <row r="78" spans="2:22" ht="15" customHeight="1" x14ac:dyDescent="0.25">
      <c r="B78" s="23">
        <f t="shared" si="7"/>
        <v>72</v>
      </c>
      <c r="C78" s="26" t="s">
        <v>380</v>
      </c>
      <c r="D78" s="26">
        <v>426</v>
      </c>
      <c r="E78" s="26"/>
      <c r="F78" s="23">
        <f t="shared" si="8"/>
        <v>72</v>
      </c>
      <c r="G78" s="26" t="s">
        <v>359</v>
      </c>
      <c r="H78" s="26">
        <v>7</v>
      </c>
      <c r="I78" s="25"/>
      <c r="J78" s="26" t="str">
        <f t="shared" si="9"/>
        <v xml:space="preserve">France </v>
      </c>
      <c r="K78" s="26">
        <f t="shared" si="10"/>
        <v>4616</v>
      </c>
      <c r="L78" s="25"/>
      <c r="M78" s="26" t="str">
        <f t="shared" si="11"/>
        <v xml:space="preserve">France </v>
      </c>
      <c r="N78" s="26">
        <f t="shared" si="12"/>
        <v>425</v>
      </c>
      <c r="O78" s="25"/>
      <c r="P78" s="25" t="s">
        <v>275</v>
      </c>
      <c r="Q78" s="26">
        <v>186835</v>
      </c>
      <c r="R78" s="26">
        <v>28714</v>
      </c>
      <c r="S78" s="78" t="str">
        <f t="shared" si="13"/>
        <v/>
      </c>
      <c r="T78" s="26" t="s">
        <v>275</v>
      </c>
      <c r="U78" s="26">
        <v>182219</v>
      </c>
      <c r="V78" s="26">
        <v>28289</v>
      </c>
    </row>
    <row r="79" spans="2:22" ht="15" customHeight="1" x14ac:dyDescent="0.25">
      <c r="B79" s="23">
        <f t="shared" si="7"/>
        <v>73</v>
      </c>
      <c r="C79" s="26" t="s">
        <v>349</v>
      </c>
      <c r="D79" s="26">
        <v>409</v>
      </c>
      <c r="E79" s="26"/>
      <c r="F79" s="23">
        <f t="shared" si="8"/>
        <v>73</v>
      </c>
      <c r="G79" s="26" t="s">
        <v>392</v>
      </c>
      <c r="H79" s="26">
        <v>7</v>
      </c>
      <c r="I79" s="25"/>
      <c r="J79" s="26" t="str">
        <f t="shared" si="9"/>
        <v xml:space="preserve">French Guiana </v>
      </c>
      <c r="K79" s="26">
        <f t="shared" si="10"/>
        <v>189</v>
      </c>
      <c r="L79" s="25"/>
      <c r="M79" s="26" t="str">
        <f t="shared" si="11"/>
        <v xml:space="preserve">French Guiana </v>
      </c>
      <c r="N79" s="26">
        <f t="shared" si="12"/>
        <v>0</v>
      </c>
      <c r="O79" s="25"/>
      <c r="P79" s="25" t="s">
        <v>414</v>
      </c>
      <c r="Q79" s="26">
        <v>450</v>
      </c>
      <c r="R79" s="26">
        <v>1</v>
      </c>
      <c r="S79" s="78" t="str">
        <f t="shared" si="13"/>
        <v/>
      </c>
      <c r="T79" s="25" t="s">
        <v>414</v>
      </c>
      <c r="U79" s="26">
        <v>261</v>
      </c>
      <c r="V79" s="26">
        <v>1</v>
      </c>
    </row>
    <row r="80" spans="2:22" ht="15" customHeight="1" x14ac:dyDescent="0.25">
      <c r="B80" s="23">
        <f t="shared" si="7"/>
        <v>74</v>
      </c>
      <c r="C80" s="26" t="s">
        <v>401</v>
      </c>
      <c r="D80" s="26">
        <v>395</v>
      </c>
      <c r="E80" s="26"/>
      <c r="F80" s="23">
        <f t="shared" si="8"/>
        <v>74</v>
      </c>
      <c r="G80" s="26" t="s">
        <v>354</v>
      </c>
      <c r="H80" s="26">
        <v>6</v>
      </c>
      <c r="I80" s="25"/>
      <c r="J80" s="26" t="str">
        <f t="shared" si="9"/>
        <v xml:space="preserve">French Polynesia </v>
      </c>
      <c r="K80" s="26">
        <f t="shared" si="10"/>
        <v>0</v>
      </c>
      <c r="L80" s="25"/>
      <c r="M80" s="26" t="str">
        <f t="shared" si="11"/>
        <v xml:space="preserve">French Polynesia </v>
      </c>
      <c r="N80" s="26">
        <f t="shared" si="12"/>
        <v>0</v>
      </c>
      <c r="O80" s="25"/>
      <c r="P80" s="26" t="s">
        <v>442</v>
      </c>
      <c r="Q80" s="26">
        <v>60</v>
      </c>
      <c r="R80" s="26"/>
      <c r="S80" s="78" t="str">
        <f t="shared" si="13"/>
        <v/>
      </c>
      <c r="T80" s="25" t="s">
        <v>442</v>
      </c>
      <c r="U80" s="26">
        <v>60</v>
      </c>
      <c r="V80" s="26"/>
    </row>
    <row r="81" spans="2:22" ht="15" customHeight="1" x14ac:dyDescent="0.25">
      <c r="B81" s="23">
        <f t="shared" si="7"/>
        <v>75</v>
      </c>
      <c r="C81" s="26" t="s">
        <v>317</v>
      </c>
      <c r="D81" s="26">
        <v>383</v>
      </c>
      <c r="E81" s="26"/>
      <c r="F81" s="23">
        <f t="shared" si="8"/>
        <v>75</v>
      </c>
      <c r="G81" s="26" t="s">
        <v>343</v>
      </c>
      <c r="H81" s="26">
        <v>6</v>
      </c>
      <c r="I81" s="25"/>
      <c r="J81" s="26" t="str">
        <f t="shared" si="9"/>
        <v xml:space="preserve">Gabon </v>
      </c>
      <c r="K81" s="26">
        <f t="shared" si="10"/>
        <v>885</v>
      </c>
      <c r="L81" s="25"/>
      <c r="M81" s="26" t="str">
        <f t="shared" si="11"/>
        <v xml:space="preserve">Gabon </v>
      </c>
      <c r="N81" s="26">
        <f t="shared" si="12"/>
        <v>3</v>
      </c>
      <c r="O81" s="25"/>
      <c r="P81" s="26" t="s">
        <v>360</v>
      </c>
      <c r="Q81" s="26">
        <v>2613</v>
      </c>
      <c r="R81" s="26">
        <v>15</v>
      </c>
      <c r="S81" s="78" t="str">
        <f t="shared" si="13"/>
        <v/>
      </c>
      <c r="T81" s="25" t="s">
        <v>360</v>
      </c>
      <c r="U81" s="26">
        <v>1728</v>
      </c>
      <c r="V81" s="26">
        <v>12</v>
      </c>
    </row>
    <row r="82" spans="2:22" ht="15" customHeight="1" x14ac:dyDescent="0.25">
      <c r="B82" s="23">
        <f t="shared" si="7"/>
        <v>76</v>
      </c>
      <c r="C82" s="26" t="s">
        <v>323</v>
      </c>
      <c r="D82" s="26">
        <v>382</v>
      </c>
      <c r="E82" s="26"/>
      <c r="F82" s="23">
        <f t="shared" si="8"/>
        <v>76</v>
      </c>
      <c r="G82" s="26" t="s">
        <v>330</v>
      </c>
      <c r="H82" s="26">
        <v>6</v>
      </c>
      <c r="I82" s="25"/>
      <c r="J82" s="26" t="str">
        <f t="shared" si="9"/>
        <v xml:space="preserve">Gambia </v>
      </c>
      <c r="K82" s="26">
        <f t="shared" si="10"/>
        <v>0</v>
      </c>
      <c r="L82" s="25"/>
      <c r="M82" s="26" t="str">
        <f t="shared" si="11"/>
        <v xml:space="preserve">Gambia </v>
      </c>
      <c r="N82" s="26">
        <f t="shared" si="12"/>
        <v>0</v>
      </c>
      <c r="O82" s="25"/>
      <c r="P82" s="26" t="s">
        <v>453</v>
      </c>
      <c r="Q82" s="26">
        <v>25</v>
      </c>
      <c r="R82" s="26">
        <v>1</v>
      </c>
      <c r="S82" s="78" t="str">
        <f t="shared" si="13"/>
        <v/>
      </c>
      <c r="T82" s="25" t="s">
        <v>453</v>
      </c>
      <c r="U82" s="26">
        <v>25</v>
      </c>
      <c r="V82" s="26">
        <v>1</v>
      </c>
    </row>
    <row r="83" spans="2:22" ht="15" customHeight="1" x14ac:dyDescent="0.25">
      <c r="B83" s="23">
        <f t="shared" si="7"/>
        <v>77</v>
      </c>
      <c r="C83" s="26" t="s">
        <v>298</v>
      </c>
      <c r="D83" s="26">
        <v>370</v>
      </c>
      <c r="E83" s="26"/>
      <c r="F83" s="23">
        <f t="shared" si="8"/>
        <v>77</v>
      </c>
      <c r="G83" s="26" t="s">
        <v>306</v>
      </c>
      <c r="H83" s="26">
        <v>5</v>
      </c>
      <c r="I83" s="25"/>
      <c r="J83" s="26" t="str">
        <f t="shared" si="9"/>
        <v xml:space="preserve">Georgia </v>
      </c>
      <c r="K83" s="26">
        <f t="shared" si="10"/>
        <v>34</v>
      </c>
      <c r="L83" s="25"/>
      <c r="M83" s="26" t="str">
        <f t="shared" si="11"/>
        <v xml:space="preserve">Georgia </v>
      </c>
      <c r="N83" s="26">
        <f t="shared" si="12"/>
        <v>0</v>
      </c>
      <c r="O83" s="25"/>
      <c r="P83" s="26" t="s">
        <v>10</v>
      </c>
      <c r="Q83" s="26">
        <v>757</v>
      </c>
      <c r="R83" s="26">
        <v>12</v>
      </c>
      <c r="S83" s="78" t="str">
        <f t="shared" si="13"/>
        <v/>
      </c>
      <c r="T83" s="25" t="s">
        <v>10</v>
      </c>
      <c r="U83" s="26">
        <v>723</v>
      </c>
      <c r="V83" s="26">
        <v>12</v>
      </c>
    </row>
    <row r="84" spans="2:22" ht="15" customHeight="1" x14ac:dyDescent="0.25">
      <c r="B84" s="23">
        <f t="shared" si="7"/>
        <v>78</v>
      </c>
      <c r="C84" s="26" t="s">
        <v>312</v>
      </c>
      <c r="D84" s="26">
        <v>363</v>
      </c>
      <c r="E84" s="26"/>
      <c r="F84" s="23">
        <f t="shared" si="8"/>
        <v>78</v>
      </c>
      <c r="G84" s="26" t="s">
        <v>323</v>
      </c>
      <c r="H84" s="26">
        <v>5</v>
      </c>
      <c r="I84" s="25"/>
      <c r="J84" s="26" t="str">
        <f t="shared" si="9"/>
        <v xml:space="preserve">Germany </v>
      </c>
      <c r="K84" s="26">
        <f t="shared" si="10"/>
        <v>3306</v>
      </c>
      <c r="L84" s="25"/>
      <c r="M84" s="26" t="str">
        <f t="shared" si="11"/>
        <v xml:space="preserve">Germany </v>
      </c>
      <c r="N84" s="26">
        <f t="shared" si="12"/>
        <v>242</v>
      </c>
      <c r="O84" s="25"/>
      <c r="P84" s="25" t="s">
        <v>276</v>
      </c>
      <c r="Q84" s="26">
        <v>183019</v>
      </c>
      <c r="R84" s="26">
        <v>8594</v>
      </c>
      <c r="S84" s="78" t="str">
        <f t="shared" si="13"/>
        <v/>
      </c>
      <c r="T84" s="26" t="s">
        <v>276</v>
      </c>
      <c r="U84" s="26">
        <v>179713</v>
      </c>
      <c r="V84" s="26">
        <v>8352</v>
      </c>
    </row>
    <row r="85" spans="2:22" ht="15" customHeight="1" x14ac:dyDescent="0.25">
      <c r="B85" s="23">
        <f t="shared" si="7"/>
        <v>79</v>
      </c>
      <c r="C85" s="26" t="s">
        <v>365</v>
      </c>
      <c r="D85" s="26">
        <v>357</v>
      </c>
      <c r="E85" s="26"/>
      <c r="F85" s="23">
        <f t="shared" si="8"/>
        <v>79</v>
      </c>
      <c r="G85" s="26" t="s">
        <v>314</v>
      </c>
      <c r="H85" s="26">
        <v>5</v>
      </c>
      <c r="I85" s="25"/>
      <c r="J85" s="26" t="str">
        <f t="shared" si="9"/>
        <v xml:space="preserve">Ghana </v>
      </c>
      <c r="K85" s="26">
        <f t="shared" si="10"/>
        <v>1130</v>
      </c>
      <c r="L85" s="25"/>
      <c r="M85" s="26" t="str">
        <f t="shared" si="11"/>
        <v xml:space="preserve">Ghana </v>
      </c>
      <c r="N85" s="26">
        <f t="shared" si="12"/>
        <v>3</v>
      </c>
      <c r="O85" s="25"/>
      <c r="P85" s="25" t="s">
        <v>329</v>
      </c>
      <c r="Q85" s="26">
        <v>7616</v>
      </c>
      <c r="R85" s="26">
        <v>34</v>
      </c>
      <c r="S85" s="78" t="str">
        <f t="shared" si="13"/>
        <v/>
      </c>
      <c r="T85" s="25" t="s">
        <v>329</v>
      </c>
      <c r="U85" s="26">
        <v>6486</v>
      </c>
      <c r="V85" s="26">
        <v>31</v>
      </c>
    </row>
    <row r="86" spans="2:22" ht="15" customHeight="1" x14ac:dyDescent="0.25">
      <c r="B86" s="23">
        <f t="shared" si="7"/>
        <v>80</v>
      </c>
      <c r="C86" s="26" t="s">
        <v>379</v>
      </c>
      <c r="D86" s="26">
        <v>346</v>
      </c>
      <c r="E86" s="26"/>
      <c r="F86" s="23">
        <f t="shared" si="8"/>
        <v>80</v>
      </c>
      <c r="G86" s="26" t="s">
        <v>350</v>
      </c>
      <c r="H86" s="26">
        <v>4</v>
      </c>
      <c r="I86" s="25"/>
      <c r="J86" s="26" t="str">
        <f t="shared" si="9"/>
        <v xml:space="preserve">Gibraltar </v>
      </c>
      <c r="K86" s="26">
        <f t="shared" si="10"/>
        <v>10</v>
      </c>
      <c r="L86" s="25"/>
      <c r="M86" s="26" t="str">
        <f t="shared" si="11"/>
        <v xml:space="preserve">Gibraltar </v>
      </c>
      <c r="N86" s="26">
        <f t="shared" si="12"/>
        <v>0</v>
      </c>
      <c r="O86" s="25"/>
      <c r="P86" s="25" t="s">
        <v>425</v>
      </c>
      <c r="Q86" s="26">
        <v>161</v>
      </c>
      <c r="R86" s="26"/>
      <c r="S86" s="78" t="str">
        <f t="shared" si="13"/>
        <v/>
      </c>
      <c r="T86" s="25" t="s">
        <v>425</v>
      </c>
      <c r="U86" s="26">
        <v>151</v>
      </c>
      <c r="V86" s="26"/>
    </row>
    <row r="87" spans="2:22" ht="15" customHeight="1" x14ac:dyDescent="0.25">
      <c r="B87" s="23">
        <f t="shared" si="7"/>
        <v>81</v>
      </c>
      <c r="C87" s="26" t="s">
        <v>314</v>
      </c>
      <c r="D87" s="26">
        <v>330</v>
      </c>
      <c r="E87" s="26"/>
      <c r="F87" s="23">
        <f t="shared" si="8"/>
        <v>81</v>
      </c>
      <c r="G87" s="26" t="s">
        <v>376</v>
      </c>
      <c r="H87" s="26">
        <v>4</v>
      </c>
      <c r="I87" s="25"/>
      <c r="J87" s="26" t="str">
        <f t="shared" si="9"/>
        <v xml:space="preserve">Greece </v>
      </c>
      <c r="K87" s="26">
        <f t="shared" si="10"/>
        <v>35</v>
      </c>
      <c r="L87" s="25"/>
      <c r="M87" s="26" t="str">
        <f t="shared" si="11"/>
        <v xml:space="preserve">Greece </v>
      </c>
      <c r="N87" s="26">
        <f t="shared" si="12"/>
        <v>6</v>
      </c>
      <c r="O87" s="25"/>
      <c r="P87" s="25" t="s">
        <v>343</v>
      </c>
      <c r="Q87" s="26">
        <v>2909</v>
      </c>
      <c r="R87" s="26">
        <v>175</v>
      </c>
      <c r="S87" s="78" t="str">
        <f t="shared" si="13"/>
        <v/>
      </c>
      <c r="T87" s="25" t="s">
        <v>343</v>
      </c>
      <c r="U87" s="26">
        <v>2874</v>
      </c>
      <c r="V87" s="26">
        <v>169</v>
      </c>
    </row>
    <row r="88" spans="2:22" ht="15" customHeight="1" x14ac:dyDescent="0.25">
      <c r="B88" s="23">
        <f t="shared" si="7"/>
        <v>82</v>
      </c>
      <c r="C88" s="26" t="s">
        <v>306</v>
      </c>
      <c r="D88" s="26">
        <v>318</v>
      </c>
      <c r="E88" s="26"/>
      <c r="F88" s="23">
        <f t="shared" si="8"/>
        <v>82</v>
      </c>
      <c r="G88" s="26" t="s">
        <v>413</v>
      </c>
      <c r="H88" s="26">
        <v>4</v>
      </c>
      <c r="I88" s="25"/>
      <c r="J88" s="26" t="str">
        <f t="shared" si="9"/>
        <v xml:space="preserve">Greenland </v>
      </c>
      <c r="K88" s="26">
        <f t="shared" si="10"/>
        <v>2</v>
      </c>
      <c r="L88" s="25"/>
      <c r="M88" s="26" t="str">
        <f t="shared" si="11"/>
        <v xml:space="preserve">Greenland </v>
      </c>
      <c r="N88" s="26">
        <f t="shared" si="12"/>
        <v>0</v>
      </c>
      <c r="O88" s="25"/>
      <c r="P88" s="26" t="s">
        <v>472</v>
      </c>
      <c r="Q88" s="26">
        <v>13</v>
      </c>
      <c r="R88" s="26"/>
      <c r="S88" s="78" t="str">
        <f t="shared" si="13"/>
        <v/>
      </c>
      <c r="T88" s="25" t="s">
        <v>472</v>
      </c>
      <c r="U88" s="26">
        <v>11</v>
      </c>
      <c r="V88" s="26"/>
    </row>
    <row r="89" spans="2:22" ht="15" customHeight="1" x14ac:dyDescent="0.25">
      <c r="B89" s="23">
        <f t="shared" si="7"/>
        <v>83</v>
      </c>
      <c r="C89" s="26" t="s">
        <v>366</v>
      </c>
      <c r="D89" s="26">
        <v>317</v>
      </c>
      <c r="E89" s="26"/>
      <c r="F89" s="23">
        <f t="shared" si="8"/>
        <v>83</v>
      </c>
      <c r="G89" s="26" t="s">
        <v>397</v>
      </c>
      <c r="H89" s="26">
        <v>4</v>
      </c>
      <c r="I89" s="25"/>
      <c r="J89" s="26" t="str">
        <f t="shared" si="9"/>
        <v xml:space="preserve">Grenada </v>
      </c>
      <c r="K89" s="26">
        <f t="shared" si="10"/>
        <v>1</v>
      </c>
      <c r="L89" s="25"/>
      <c r="M89" s="26" t="str">
        <f t="shared" si="11"/>
        <v xml:space="preserve">Grenada </v>
      </c>
      <c r="N89" s="26">
        <f t="shared" si="12"/>
        <v>0</v>
      </c>
      <c r="O89" s="25"/>
      <c r="P89" s="25" t="s">
        <v>455</v>
      </c>
      <c r="Q89" s="26">
        <v>23</v>
      </c>
      <c r="R89" s="26"/>
      <c r="S89" s="78" t="str">
        <f t="shared" si="13"/>
        <v/>
      </c>
      <c r="T89" s="25" t="s">
        <v>455</v>
      </c>
      <c r="U89" s="26">
        <v>22</v>
      </c>
      <c r="V89" s="26"/>
    </row>
    <row r="90" spans="2:22" ht="15" customHeight="1" x14ac:dyDescent="0.25">
      <c r="B90" s="23">
        <f t="shared" si="7"/>
        <v>84</v>
      </c>
      <c r="C90" s="26" t="s">
        <v>313</v>
      </c>
      <c r="D90" s="26">
        <v>276</v>
      </c>
      <c r="E90" s="26"/>
      <c r="F90" s="23">
        <f t="shared" si="8"/>
        <v>84</v>
      </c>
      <c r="G90" s="26" t="s">
        <v>380</v>
      </c>
      <c r="H90" s="26">
        <v>4</v>
      </c>
      <c r="I90" s="25"/>
      <c r="J90" s="26" t="str">
        <f t="shared" si="9"/>
        <v xml:space="preserve">Guadeloupe </v>
      </c>
      <c r="K90" s="26">
        <f t="shared" si="10"/>
        <v>6</v>
      </c>
      <c r="L90" s="25"/>
      <c r="M90" s="26" t="str">
        <f t="shared" si="11"/>
        <v xml:space="preserve">Guadeloupe </v>
      </c>
      <c r="N90" s="26">
        <f t="shared" si="12"/>
        <v>1</v>
      </c>
      <c r="O90" s="25"/>
      <c r="P90" s="25" t="s">
        <v>424</v>
      </c>
      <c r="Q90" s="26">
        <v>162</v>
      </c>
      <c r="R90" s="26">
        <v>14</v>
      </c>
      <c r="S90" s="78" t="str">
        <f t="shared" si="13"/>
        <v/>
      </c>
      <c r="T90" s="25" t="s">
        <v>424</v>
      </c>
      <c r="U90" s="26">
        <v>156</v>
      </c>
      <c r="V90" s="26">
        <v>13</v>
      </c>
    </row>
    <row r="91" spans="2:22" ht="15" customHeight="1" x14ac:dyDescent="0.25">
      <c r="B91" s="23">
        <f t="shared" si="7"/>
        <v>85</v>
      </c>
      <c r="C91" s="26" t="s">
        <v>375</v>
      </c>
      <c r="D91" s="26">
        <v>257</v>
      </c>
      <c r="E91" s="26"/>
      <c r="F91" s="23">
        <f t="shared" si="8"/>
        <v>85</v>
      </c>
      <c r="G91" s="26" t="s">
        <v>320</v>
      </c>
      <c r="H91" s="26">
        <v>3</v>
      </c>
      <c r="I91" s="25"/>
      <c r="J91" s="26" t="str">
        <f t="shared" si="9"/>
        <v xml:space="preserve">Guatemala </v>
      </c>
      <c r="K91" s="26">
        <f t="shared" si="10"/>
        <v>1864</v>
      </c>
      <c r="L91" s="25"/>
      <c r="M91" s="26" t="str">
        <f t="shared" si="11"/>
        <v xml:space="preserve">Guatemala </v>
      </c>
      <c r="N91" s="26">
        <f t="shared" si="12"/>
        <v>39</v>
      </c>
      <c r="O91" s="25"/>
      <c r="P91" s="25" t="s">
        <v>345</v>
      </c>
      <c r="Q91" s="26">
        <v>4607</v>
      </c>
      <c r="R91" s="26">
        <v>90</v>
      </c>
      <c r="S91" s="78" t="str">
        <f t="shared" si="13"/>
        <v/>
      </c>
      <c r="T91" s="25" t="s">
        <v>345</v>
      </c>
      <c r="U91" s="26">
        <v>2743</v>
      </c>
      <c r="V91" s="26">
        <v>51</v>
      </c>
    </row>
    <row r="92" spans="2:22" ht="15" customHeight="1" x14ac:dyDescent="0.25">
      <c r="B92" s="23">
        <f t="shared" si="7"/>
        <v>86</v>
      </c>
      <c r="C92" s="26" t="s">
        <v>403</v>
      </c>
      <c r="D92" s="26">
        <v>250</v>
      </c>
      <c r="E92" s="26"/>
      <c r="F92" s="23">
        <f t="shared" si="8"/>
        <v>86</v>
      </c>
      <c r="G92" s="26" t="s">
        <v>398</v>
      </c>
      <c r="H92" s="26">
        <v>3</v>
      </c>
      <c r="I92" s="25"/>
      <c r="J92" s="26" t="str">
        <f t="shared" si="9"/>
        <v xml:space="preserve">Guinea </v>
      </c>
      <c r="K92" s="26">
        <f t="shared" si="10"/>
        <v>589</v>
      </c>
      <c r="L92" s="25"/>
      <c r="M92" s="26" t="str">
        <f t="shared" si="11"/>
        <v xml:space="preserve">Guinea </v>
      </c>
      <c r="N92" s="26">
        <f t="shared" si="12"/>
        <v>3</v>
      </c>
      <c r="O92" s="25"/>
      <c r="P92" s="26" t="s">
        <v>340</v>
      </c>
      <c r="Q92" s="26">
        <v>3656</v>
      </c>
      <c r="R92" s="26">
        <v>22</v>
      </c>
      <c r="S92" s="78" t="str">
        <f t="shared" si="13"/>
        <v/>
      </c>
      <c r="T92" s="25" t="s">
        <v>340</v>
      </c>
      <c r="U92" s="26">
        <v>3067</v>
      </c>
      <c r="V92" s="26">
        <v>19</v>
      </c>
    </row>
    <row r="93" spans="2:22" ht="15" customHeight="1" x14ac:dyDescent="0.25">
      <c r="B93" s="23">
        <f t="shared" si="7"/>
        <v>87</v>
      </c>
      <c r="C93" s="26" t="s">
        <v>328</v>
      </c>
      <c r="D93" s="26">
        <v>239</v>
      </c>
      <c r="E93" s="26"/>
      <c r="F93" s="23">
        <f t="shared" si="8"/>
        <v>87</v>
      </c>
      <c r="G93" s="26" t="s">
        <v>356</v>
      </c>
      <c r="H93" s="26">
        <v>3</v>
      </c>
      <c r="I93" s="25"/>
      <c r="J93" s="26" t="str">
        <f t="shared" si="9"/>
        <v xml:space="preserve">Guinea-Bissau </v>
      </c>
      <c r="K93" s="26">
        <f t="shared" si="10"/>
        <v>142</v>
      </c>
      <c r="L93" s="25"/>
      <c r="M93" s="26" t="str">
        <f t="shared" si="11"/>
        <v xml:space="preserve">Guinea-Bissau </v>
      </c>
      <c r="N93" s="26">
        <f t="shared" si="12"/>
        <v>2</v>
      </c>
      <c r="O93" s="25"/>
      <c r="P93" s="25" t="s">
        <v>368</v>
      </c>
      <c r="Q93" s="26">
        <v>1256</v>
      </c>
      <c r="R93" s="26">
        <v>8</v>
      </c>
      <c r="S93" s="78" t="str">
        <f t="shared" si="13"/>
        <v/>
      </c>
      <c r="T93" s="25" t="s">
        <v>368</v>
      </c>
      <c r="U93" s="26">
        <v>1114</v>
      </c>
      <c r="V93" s="26">
        <v>6</v>
      </c>
    </row>
    <row r="94" spans="2:22" ht="15" customHeight="1" x14ac:dyDescent="0.25">
      <c r="B94" s="23">
        <f t="shared" si="7"/>
        <v>88</v>
      </c>
      <c r="C94" s="26" t="s">
        <v>358</v>
      </c>
      <c r="D94" s="26">
        <v>234</v>
      </c>
      <c r="E94" s="26"/>
      <c r="F94" s="23">
        <f t="shared" si="8"/>
        <v>88</v>
      </c>
      <c r="G94" s="26" t="s">
        <v>404</v>
      </c>
      <c r="H94" s="26">
        <v>3</v>
      </c>
      <c r="I94" s="25"/>
      <c r="J94" s="26" t="str">
        <f t="shared" si="9"/>
        <v xml:space="preserve">Guyana </v>
      </c>
      <c r="K94" s="26">
        <f t="shared" si="10"/>
        <v>23</v>
      </c>
      <c r="L94" s="25"/>
      <c r="M94" s="26" t="str">
        <f t="shared" si="11"/>
        <v xml:space="preserve">Guyana </v>
      </c>
      <c r="N94" s="26">
        <f t="shared" si="12"/>
        <v>1</v>
      </c>
      <c r="O94" s="25"/>
      <c r="P94" s="26" t="s">
        <v>429</v>
      </c>
      <c r="Q94" s="26">
        <v>150</v>
      </c>
      <c r="R94" s="26">
        <v>11</v>
      </c>
      <c r="S94" s="78" t="str">
        <f t="shared" si="13"/>
        <v/>
      </c>
      <c r="T94" s="25" t="s">
        <v>429</v>
      </c>
      <c r="U94" s="26">
        <v>127</v>
      </c>
      <c r="V94" s="26">
        <v>10</v>
      </c>
    </row>
    <row r="95" spans="2:22" ht="15" customHeight="1" x14ac:dyDescent="0.25">
      <c r="B95" s="23">
        <f t="shared" si="7"/>
        <v>89</v>
      </c>
      <c r="C95" s="26" t="s">
        <v>421</v>
      </c>
      <c r="D95" s="26">
        <v>223</v>
      </c>
      <c r="E95" s="26"/>
      <c r="F95" s="23">
        <f t="shared" si="8"/>
        <v>89</v>
      </c>
      <c r="G95" s="26" t="s">
        <v>360</v>
      </c>
      <c r="H95" s="26">
        <v>3</v>
      </c>
      <c r="I95" s="25"/>
      <c r="J95" s="26" t="str">
        <f t="shared" si="9"/>
        <v xml:space="preserve">Haiti </v>
      </c>
      <c r="K95" s="26">
        <f t="shared" si="10"/>
        <v>772</v>
      </c>
      <c r="L95" s="25"/>
      <c r="M95" s="26" t="str">
        <f t="shared" si="11"/>
        <v xml:space="preserve">Haiti </v>
      </c>
      <c r="N95" s="26">
        <f t="shared" si="12"/>
        <v>10</v>
      </c>
      <c r="O95" s="25"/>
      <c r="P95" s="25" t="s">
        <v>386</v>
      </c>
      <c r="Q95" s="26">
        <v>1584</v>
      </c>
      <c r="R95" s="26">
        <v>35</v>
      </c>
      <c r="S95" s="78" t="str">
        <f t="shared" si="13"/>
        <v/>
      </c>
      <c r="T95" s="25" t="s">
        <v>386</v>
      </c>
      <c r="U95" s="26">
        <v>812</v>
      </c>
      <c r="V95" s="26">
        <v>25</v>
      </c>
    </row>
    <row r="96" spans="2:22" ht="15" customHeight="1" x14ac:dyDescent="0.25">
      <c r="B96" s="23">
        <f t="shared" si="7"/>
        <v>90</v>
      </c>
      <c r="C96" s="26" t="s">
        <v>392</v>
      </c>
      <c r="D96" s="26">
        <v>223</v>
      </c>
      <c r="E96" s="26"/>
      <c r="F96" s="23">
        <f t="shared" si="8"/>
        <v>90</v>
      </c>
      <c r="G96" s="26" t="s">
        <v>329</v>
      </c>
      <c r="H96" s="26">
        <v>3</v>
      </c>
      <c r="I96" s="25"/>
      <c r="J96" s="26" t="str">
        <f t="shared" si="9"/>
        <v xml:space="preserve">Honduras </v>
      </c>
      <c r="K96" s="26">
        <f t="shared" si="10"/>
        <v>1409</v>
      </c>
      <c r="L96" s="25"/>
      <c r="M96" s="26" t="str">
        <f t="shared" si="11"/>
        <v xml:space="preserve">Honduras </v>
      </c>
      <c r="N96" s="26">
        <f t="shared" si="12"/>
        <v>32</v>
      </c>
      <c r="O96" s="25"/>
      <c r="P96" s="25" t="s">
        <v>338</v>
      </c>
      <c r="Q96" s="26">
        <v>4886</v>
      </c>
      <c r="R96" s="26">
        <v>199</v>
      </c>
      <c r="S96" s="78" t="str">
        <f t="shared" si="13"/>
        <v/>
      </c>
      <c r="T96" s="25" t="s">
        <v>338</v>
      </c>
      <c r="U96" s="26">
        <v>3477</v>
      </c>
      <c r="V96" s="26">
        <v>167</v>
      </c>
    </row>
    <row r="97" spans="2:22" ht="15" customHeight="1" x14ac:dyDescent="0.25">
      <c r="B97" s="23">
        <f t="shared" si="7"/>
        <v>91</v>
      </c>
      <c r="C97" s="26" t="s">
        <v>308</v>
      </c>
      <c r="D97" s="26">
        <v>219</v>
      </c>
      <c r="E97" s="26"/>
      <c r="F97" s="23">
        <f t="shared" si="8"/>
        <v>91</v>
      </c>
      <c r="G97" s="26" t="s">
        <v>340</v>
      </c>
      <c r="H97" s="26">
        <v>3</v>
      </c>
      <c r="I97" s="25"/>
      <c r="J97" s="26" t="str">
        <f t="shared" si="9"/>
        <v xml:space="preserve">Hong Kong </v>
      </c>
      <c r="K97" s="26">
        <f t="shared" si="10"/>
        <v>14</v>
      </c>
      <c r="L97" s="25"/>
      <c r="M97" s="26" t="str">
        <f t="shared" si="11"/>
        <v xml:space="preserve">Hong Kong </v>
      </c>
      <c r="N97" s="26">
        <f t="shared" si="12"/>
        <v>0</v>
      </c>
      <c r="O97" s="25"/>
      <c r="P97" s="25" t="s">
        <v>369</v>
      </c>
      <c r="Q97" s="26">
        <v>1080</v>
      </c>
      <c r="R97" s="26">
        <v>4</v>
      </c>
      <c r="S97" s="78" t="str">
        <f t="shared" si="13"/>
        <v/>
      </c>
      <c r="T97" s="25" t="s">
        <v>369</v>
      </c>
      <c r="U97" s="26">
        <v>1066</v>
      </c>
      <c r="V97" s="26">
        <v>4</v>
      </c>
    </row>
    <row r="98" spans="2:22" ht="15" customHeight="1" x14ac:dyDescent="0.25">
      <c r="B98" s="23">
        <f t="shared" si="7"/>
        <v>92</v>
      </c>
      <c r="C98" s="26" t="s">
        <v>413</v>
      </c>
      <c r="D98" s="26">
        <v>212</v>
      </c>
      <c r="E98" s="26"/>
      <c r="F98" s="23">
        <f t="shared" si="8"/>
        <v>92</v>
      </c>
      <c r="G98" s="26" t="s">
        <v>349</v>
      </c>
      <c r="H98" s="26">
        <v>3</v>
      </c>
      <c r="I98" s="25"/>
      <c r="J98" s="26" t="str">
        <f t="shared" si="9"/>
        <v xml:space="preserve">Hungary </v>
      </c>
      <c r="K98" s="26">
        <f t="shared" si="10"/>
        <v>154</v>
      </c>
      <c r="L98" s="25"/>
      <c r="M98" s="26" t="str">
        <f t="shared" si="11"/>
        <v xml:space="preserve">Hungary </v>
      </c>
      <c r="N98" s="26">
        <f t="shared" si="12"/>
        <v>42</v>
      </c>
      <c r="O98" s="25"/>
      <c r="P98" s="25" t="s">
        <v>337</v>
      </c>
      <c r="Q98" s="26">
        <v>3867</v>
      </c>
      <c r="R98" s="26">
        <v>524</v>
      </c>
      <c r="S98" s="78" t="str">
        <f t="shared" si="13"/>
        <v/>
      </c>
      <c r="T98" s="25" t="s">
        <v>337</v>
      </c>
      <c r="U98" s="26">
        <v>3713</v>
      </c>
      <c r="V98" s="26">
        <v>482</v>
      </c>
    </row>
    <row r="99" spans="2:22" ht="15" customHeight="1" x14ac:dyDescent="0.25">
      <c r="B99" s="23">
        <f t="shared" si="7"/>
        <v>93</v>
      </c>
      <c r="C99" s="26" t="s">
        <v>353</v>
      </c>
      <c r="D99" s="26">
        <v>208</v>
      </c>
      <c r="E99" s="26"/>
      <c r="F99" s="23">
        <f t="shared" si="8"/>
        <v>93</v>
      </c>
      <c r="G99" s="26" t="s">
        <v>415</v>
      </c>
      <c r="H99" s="26">
        <v>3</v>
      </c>
      <c r="I99" s="25"/>
      <c r="J99" s="26" t="str">
        <f t="shared" si="9"/>
        <v xml:space="preserve">Iceland </v>
      </c>
      <c r="K99" s="26">
        <f t="shared" si="10"/>
        <v>2</v>
      </c>
      <c r="L99" s="25"/>
      <c r="M99" s="26" t="str">
        <f t="shared" si="11"/>
        <v xml:space="preserve">Iceland </v>
      </c>
      <c r="N99" s="26">
        <f t="shared" si="12"/>
        <v>0</v>
      </c>
      <c r="O99" s="25"/>
      <c r="P99" s="25" t="s">
        <v>355</v>
      </c>
      <c r="Q99" s="26">
        <v>1805</v>
      </c>
      <c r="R99" s="26">
        <v>10</v>
      </c>
      <c r="S99" s="78" t="str">
        <f t="shared" si="13"/>
        <v/>
      </c>
      <c r="T99" s="25" t="s">
        <v>355</v>
      </c>
      <c r="U99" s="26">
        <v>1803</v>
      </c>
      <c r="V99" s="26">
        <v>10</v>
      </c>
    </row>
    <row r="100" spans="2:22" ht="15" customHeight="1" x14ac:dyDescent="0.25">
      <c r="B100" s="23">
        <f t="shared" si="7"/>
        <v>94</v>
      </c>
      <c r="C100" s="26" t="s">
        <v>307</v>
      </c>
      <c r="D100" s="26">
        <v>206</v>
      </c>
      <c r="E100" s="26"/>
      <c r="F100" s="23">
        <f t="shared" si="8"/>
        <v>94</v>
      </c>
      <c r="G100" s="26" t="s">
        <v>403</v>
      </c>
      <c r="H100" s="26">
        <v>3</v>
      </c>
      <c r="I100" s="25"/>
      <c r="J100" s="26" t="str">
        <f t="shared" si="9"/>
        <v xml:space="preserve">India </v>
      </c>
      <c r="K100" s="26">
        <f t="shared" si="10"/>
        <v>48614</v>
      </c>
      <c r="L100" s="25"/>
      <c r="M100" s="26" t="str">
        <f t="shared" si="11"/>
        <v xml:space="preserve">India </v>
      </c>
      <c r="N100" s="26">
        <f t="shared" si="12"/>
        <v>1252</v>
      </c>
      <c r="O100" s="25"/>
      <c r="P100" s="25" t="s">
        <v>279</v>
      </c>
      <c r="Q100" s="26">
        <v>173763</v>
      </c>
      <c r="R100" s="26">
        <v>4980</v>
      </c>
      <c r="S100" s="78" t="str">
        <f t="shared" si="13"/>
        <v/>
      </c>
      <c r="T100" s="26" t="s">
        <v>279</v>
      </c>
      <c r="U100" s="26">
        <v>125149</v>
      </c>
      <c r="V100" s="26">
        <v>3728</v>
      </c>
    </row>
    <row r="101" spans="2:22" ht="15" customHeight="1" x14ac:dyDescent="0.25">
      <c r="B101" s="23">
        <f t="shared" si="7"/>
        <v>95</v>
      </c>
      <c r="C101" s="26" t="s">
        <v>440</v>
      </c>
      <c r="D101" s="26">
        <v>191</v>
      </c>
      <c r="E101" s="26"/>
      <c r="F101" s="23">
        <f t="shared" si="8"/>
        <v>95</v>
      </c>
      <c r="G101" s="26" t="s">
        <v>390</v>
      </c>
      <c r="H101" s="26">
        <v>3</v>
      </c>
      <c r="I101" s="25"/>
      <c r="J101" s="26" t="str">
        <f t="shared" si="9"/>
        <v xml:space="preserve">Indonesia </v>
      </c>
      <c r="K101" s="26">
        <f t="shared" si="10"/>
        <v>4420</v>
      </c>
      <c r="L101" s="25"/>
      <c r="M101" s="26" t="str">
        <f t="shared" si="11"/>
        <v xml:space="preserve">Indonesia </v>
      </c>
      <c r="N101" s="26">
        <f t="shared" si="12"/>
        <v>194</v>
      </c>
      <c r="O101" s="25"/>
      <c r="P101" s="25" t="s">
        <v>299</v>
      </c>
      <c r="Q101" s="26">
        <v>25216</v>
      </c>
      <c r="R101" s="26">
        <v>1520</v>
      </c>
      <c r="S101" s="78" t="str">
        <f t="shared" si="13"/>
        <v/>
      </c>
      <c r="T101" s="26" t="s">
        <v>299</v>
      </c>
      <c r="U101" s="26">
        <v>20796</v>
      </c>
      <c r="V101" s="26">
        <v>1326</v>
      </c>
    </row>
    <row r="102" spans="2:22" ht="15" customHeight="1" x14ac:dyDescent="0.25">
      <c r="B102" s="23">
        <f t="shared" si="7"/>
        <v>96</v>
      </c>
      <c r="C102" s="26" t="s">
        <v>414</v>
      </c>
      <c r="D102" s="26">
        <v>189</v>
      </c>
      <c r="E102" s="26"/>
      <c r="F102" s="23">
        <f t="shared" si="8"/>
        <v>96</v>
      </c>
      <c r="G102" s="26" t="s">
        <v>396</v>
      </c>
      <c r="H102" s="26">
        <v>3</v>
      </c>
      <c r="I102" s="25"/>
      <c r="J102" s="26" t="str">
        <f t="shared" si="9"/>
        <v xml:space="preserve">Iran </v>
      </c>
      <c r="K102" s="26">
        <f t="shared" si="10"/>
        <v>15016</v>
      </c>
      <c r="L102" s="25"/>
      <c r="M102" s="26" t="str">
        <f t="shared" si="11"/>
        <v xml:space="preserve">Iran </v>
      </c>
      <c r="N102" s="26">
        <f t="shared" si="12"/>
        <v>377</v>
      </c>
      <c r="O102" s="25"/>
      <c r="P102" s="26" t="s">
        <v>278</v>
      </c>
      <c r="Q102" s="26">
        <v>146668</v>
      </c>
      <c r="R102" s="26">
        <v>7677</v>
      </c>
      <c r="S102" s="78" t="str">
        <f t="shared" si="13"/>
        <v/>
      </c>
      <c r="T102" s="26" t="s">
        <v>278</v>
      </c>
      <c r="U102" s="26">
        <v>131652</v>
      </c>
      <c r="V102" s="26">
        <v>7300</v>
      </c>
    </row>
    <row r="103" spans="2:22" ht="15" customHeight="1" x14ac:dyDescent="0.25">
      <c r="B103" s="23">
        <f t="shared" si="7"/>
        <v>97</v>
      </c>
      <c r="C103" s="26" t="s">
        <v>363</v>
      </c>
      <c r="D103" s="26">
        <v>178</v>
      </c>
      <c r="E103" s="26"/>
      <c r="F103" s="23">
        <f t="shared" si="8"/>
        <v>97</v>
      </c>
      <c r="G103" s="26" t="s">
        <v>313</v>
      </c>
      <c r="H103" s="26">
        <v>3</v>
      </c>
      <c r="I103" s="25"/>
      <c r="J103" s="26" t="str">
        <f t="shared" si="9"/>
        <v xml:space="preserve">Iraq </v>
      </c>
      <c r="K103" s="26">
        <f t="shared" si="10"/>
        <v>1909</v>
      </c>
      <c r="L103" s="25"/>
      <c r="M103" s="26" t="str">
        <f t="shared" si="11"/>
        <v xml:space="preserve">Iraq </v>
      </c>
      <c r="N103" s="26">
        <f t="shared" si="12"/>
        <v>38</v>
      </c>
      <c r="O103" s="25"/>
      <c r="P103" s="25" t="s">
        <v>335</v>
      </c>
      <c r="Q103" s="26">
        <v>5873</v>
      </c>
      <c r="R103" s="26">
        <v>185</v>
      </c>
      <c r="S103" s="78" t="str">
        <f t="shared" si="13"/>
        <v/>
      </c>
      <c r="T103" s="25" t="s">
        <v>335</v>
      </c>
      <c r="U103" s="26">
        <v>3964</v>
      </c>
      <c r="V103" s="26">
        <v>147</v>
      </c>
    </row>
    <row r="104" spans="2:22" ht="15" customHeight="1" x14ac:dyDescent="0.25">
      <c r="B104" s="23">
        <f t="shared" si="7"/>
        <v>98</v>
      </c>
      <c r="C104" s="26" t="s">
        <v>337</v>
      </c>
      <c r="D104" s="26">
        <v>154</v>
      </c>
      <c r="E104" s="26"/>
      <c r="F104" s="23">
        <f t="shared" si="8"/>
        <v>98</v>
      </c>
      <c r="G104" s="26" t="s">
        <v>348</v>
      </c>
      <c r="H104" s="26">
        <v>3</v>
      </c>
      <c r="I104" s="25"/>
      <c r="J104" s="26" t="str">
        <f t="shared" si="9"/>
        <v xml:space="preserve">Ireland </v>
      </c>
      <c r="K104" s="26">
        <f t="shared" si="10"/>
        <v>370</v>
      </c>
      <c r="L104" s="25"/>
      <c r="M104" s="26" t="str">
        <f t="shared" si="11"/>
        <v xml:space="preserve">Ireland </v>
      </c>
      <c r="N104" s="26">
        <f t="shared" si="12"/>
        <v>53</v>
      </c>
      <c r="O104" s="25"/>
      <c r="P104" s="25" t="s">
        <v>298</v>
      </c>
      <c r="Q104" s="26">
        <v>24876</v>
      </c>
      <c r="R104" s="26">
        <v>1645</v>
      </c>
      <c r="S104" s="78" t="str">
        <f t="shared" si="13"/>
        <v/>
      </c>
      <c r="T104" s="26" t="s">
        <v>298</v>
      </c>
      <c r="U104" s="26">
        <v>24506</v>
      </c>
      <c r="V104" s="26">
        <v>1592</v>
      </c>
    </row>
    <row r="105" spans="2:22" ht="15" customHeight="1" x14ac:dyDescent="0.25">
      <c r="B105" s="23">
        <f t="shared" si="7"/>
        <v>99</v>
      </c>
      <c r="C105" s="26" t="s">
        <v>423</v>
      </c>
      <c r="D105" s="26">
        <v>154</v>
      </c>
      <c r="E105" s="26"/>
      <c r="F105" s="23">
        <f t="shared" si="8"/>
        <v>99</v>
      </c>
      <c r="G105" s="26" t="s">
        <v>374</v>
      </c>
      <c r="H105" s="26">
        <v>2</v>
      </c>
      <c r="I105" s="25"/>
      <c r="J105" s="26" t="str">
        <f t="shared" si="9"/>
        <v xml:space="preserve">Isle of Man </v>
      </c>
      <c r="K105" s="26">
        <f t="shared" si="10"/>
        <v>0</v>
      </c>
      <c r="L105" s="25"/>
      <c r="M105" s="26" t="str">
        <f t="shared" si="11"/>
        <v xml:space="preserve">Isle of Man </v>
      </c>
      <c r="N105" s="26">
        <f t="shared" si="12"/>
        <v>0</v>
      </c>
      <c r="O105" s="25"/>
      <c r="P105" s="25" t="s">
        <v>407</v>
      </c>
      <c r="Q105" s="26">
        <v>336</v>
      </c>
      <c r="R105" s="26">
        <v>24</v>
      </c>
      <c r="S105" s="78" t="str">
        <f t="shared" si="13"/>
        <v/>
      </c>
      <c r="T105" s="25" t="s">
        <v>407</v>
      </c>
      <c r="U105" s="26">
        <v>336</v>
      </c>
      <c r="V105" s="26">
        <v>24</v>
      </c>
    </row>
    <row r="106" spans="2:22" ht="15" customHeight="1" x14ac:dyDescent="0.25">
      <c r="B106" s="23">
        <f t="shared" si="7"/>
        <v>100</v>
      </c>
      <c r="C106" s="26" t="s">
        <v>391</v>
      </c>
      <c r="D106" s="26">
        <v>148</v>
      </c>
      <c r="E106" s="26"/>
      <c r="F106" s="23">
        <f t="shared" si="8"/>
        <v>100</v>
      </c>
      <c r="G106" s="26" t="s">
        <v>368</v>
      </c>
      <c r="H106" s="26">
        <v>2</v>
      </c>
      <c r="I106" s="25"/>
      <c r="J106" s="26" t="str">
        <f t="shared" si="9"/>
        <v xml:space="preserve">Israel </v>
      </c>
      <c r="K106" s="26">
        <f t="shared" si="10"/>
        <v>318</v>
      </c>
      <c r="L106" s="25"/>
      <c r="M106" s="26" t="str">
        <f t="shared" si="11"/>
        <v xml:space="preserve">Israel </v>
      </c>
      <c r="N106" s="26">
        <f t="shared" si="12"/>
        <v>5</v>
      </c>
      <c r="O106" s="25"/>
      <c r="P106" s="25" t="s">
        <v>306</v>
      </c>
      <c r="Q106" s="26">
        <v>17008</v>
      </c>
      <c r="R106" s="26">
        <v>284</v>
      </c>
      <c r="S106" s="78" t="str">
        <f t="shared" si="13"/>
        <v/>
      </c>
      <c r="T106" s="26" t="s">
        <v>306</v>
      </c>
      <c r="U106" s="26">
        <v>16690</v>
      </c>
      <c r="V106" s="26">
        <v>279</v>
      </c>
    </row>
    <row r="107" spans="2:22" ht="15" customHeight="1" x14ac:dyDescent="0.25">
      <c r="B107" s="23">
        <f t="shared" si="7"/>
        <v>101</v>
      </c>
      <c r="C107" s="26" t="s">
        <v>368</v>
      </c>
      <c r="D107" s="26">
        <v>142</v>
      </c>
      <c r="E107" s="26"/>
      <c r="F107" s="23">
        <f t="shared" si="8"/>
        <v>101</v>
      </c>
      <c r="G107" s="26" t="s">
        <v>322</v>
      </c>
      <c r="H107" s="26">
        <v>2</v>
      </c>
      <c r="I107" s="25"/>
      <c r="J107" s="26" t="str">
        <f t="shared" si="9"/>
        <v xml:space="preserve">Italy </v>
      </c>
      <c r="K107" s="26">
        <f t="shared" si="10"/>
        <v>3590</v>
      </c>
      <c r="L107" s="25"/>
      <c r="M107" s="26" t="str">
        <f t="shared" si="11"/>
        <v xml:space="preserve">Italy </v>
      </c>
      <c r="N107" s="26">
        <f t="shared" si="12"/>
        <v>613</v>
      </c>
      <c r="O107" s="25"/>
      <c r="P107" s="25" t="s">
        <v>274</v>
      </c>
      <c r="Q107" s="26">
        <v>232248</v>
      </c>
      <c r="R107" s="26">
        <v>33229</v>
      </c>
      <c r="S107" s="78" t="str">
        <f t="shared" si="13"/>
        <v/>
      </c>
      <c r="T107" s="26" t="s">
        <v>274</v>
      </c>
      <c r="U107" s="26">
        <v>228658</v>
      </c>
      <c r="V107" s="26">
        <v>32616</v>
      </c>
    </row>
    <row r="108" spans="2:22" ht="15" customHeight="1" x14ac:dyDescent="0.25">
      <c r="B108" s="23">
        <f t="shared" si="7"/>
        <v>102</v>
      </c>
      <c r="C108" s="26" t="s">
        <v>381</v>
      </c>
      <c r="D108" s="26">
        <v>137</v>
      </c>
      <c r="E108" s="26"/>
      <c r="F108" s="23">
        <f t="shared" si="8"/>
        <v>102</v>
      </c>
      <c r="G108" s="26" t="s">
        <v>365</v>
      </c>
      <c r="H108" s="26">
        <v>2</v>
      </c>
      <c r="I108" s="25"/>
      <c r="J108" s="26" t="str">
        <f t="shared" si="9"/>
        <v xml:space="preserve">Ivory Coast </v>
      </c>
      <c r="K108" s="26">
        <f t="shared" si="10"/>
        <v>409</v>
      </c>
      <c r="L108" s="25"/>
      <c r="M108" s="26" t="str">
        <f t="shared" si="11"/>
        <v xml:space="preserve">Ivory Coast </v>
      </c>
      <c r="N108" s="26">
        <f t="shared" si="12"/>
        <v>3</v>
      </c>
      <c r="O108" s="25"/>
      <c r="P108" s="25" t="s">
        <v>349</v>
      </c>
      <c r="Q108" s="26">
        <v>2750</v>
      </c>
      <c r="R108" s="26">
        <v>32</v>
      </c>
      <c r="S108" s="78" t="str">
        <f t="shared" si="13"/>
        <v/>
      </c>
      <c r="T108" s="25" t="s">
        <v>349</v>
      </c>
      <c r="U108" s="26">
        <v>2341</v>
      </c>
      <c r="V108" s="26">
        <v>29</v>
      </c>
    </row>
    <row r="109" spans="2:22" ht="15" customHeight="1" x14ac:dyDescent="0.25">
      <c r="B109" s="23">
        <f t="shared" si="7"/>
        <v>103</v>
      </c>
      <c r="C109" s="26" t="s">
        <v>293</v>
      </c>
      <c r="D109" s="26">
        <v>121</v>
      </c>
      <c r="E109" s="26"/>
      <c r="F109" s="23">
        <f t="shared" si="8"/>
        <v>103</v>
      </c>
      <c r="G109" s="26" t="s">
        <v>372</v>
      </c>
      <c r="H109" s="26">
        <v>2</v>
      </c>
      <c r="I109" s="25"/>
      <c r="J109" s="26" t="str">
        <f t="shared" si="9"/>
        <v xml:space="preserve">Jamaica </v>
      </c>
      <c r="K109" s="26">
        <f t="shared" si="10"/>
        <v>31</v>
      </c>
      <c r="L109" s="25"/>
      <c r="M109" s="26" t="str">
        <f t="shared" si="11"/>
        <v xml:space="preserve">Jamaica </v>
      </c>
      <c r="N109" s="26">
        <f t="shared" si="12"/>
        <v>0</v>
      </c>
      <c r="O109" s="25"/>
      <c r="P109" s="25" t="s">
        <v>394</v>
      </c>
      <c r="Q109" s="11">
        <v>575</v>
      </c>
      <c r="R109" s="11">
        <v>9</v>
      </c>
      <c r="S109" s="78" t="str">
        <f t="shared" si="13"/>
        <v/>
      </c>
      <c r="T109" s="25" t="s">
        <v>394</v>
      </c>
      <c r="U109" s="26">
        <v>544</v>
      </c>
      <c r="V109" s="26">
        <v>9</v>
      </c>
    </row>
    <row r="110" spans="2:22" ht="15" customHeight="1" x14ac:dyDescent="0.25">
      <c r="B110" s="23">
        <f t="shared" si="7"/>
        <v>104</v>
      </c>
      <c r="C110" s="26" t="s">
        <v>374</v>
      </c>
      <c r="D110" s="26">
        <v>118</v>
      </c>
      <c r="E110" s="26"/>
      <c r="F110" s="23">
        <f t="shared" si="8"/>
        <v>104</v>
      </c>
      <c r="G110" s="26" t="s">
        <v>441</v>
      </c>
      <c r="H110" s="26">
        <v>2</v>
      </c>
      <c r="I110" s="25"/>
      <c r="J110" s="26" t="str">
        <f t="shared" si="9"/>
        <v xml:space="preserve">Japan </v>
      </c>
      <c r="K110" s="26">
        <f t="shared" si="10"/>
        <v>206</v>
      </c>
      <c r="L110" s="25"/>
      <c r="M110" s="26" t="str">
        <f t="shared" si="11"/>
        <v xml:space="preserve">Japan </v>
      </c>
      <c r="N110" s="26">
        <f t="shared" si="12"/>
        <v>78</v>
      </c>
      <c r="O110" s="25"/>
      <c r="P110" s="26" t="s">
        <v>307</v>
      </c>
      <c r="Q110" s="26">
        <v>16719</v>
      </c>
      <c r="R110" s="26">
        <v>874</v>
      </c>
      <c r="S110" s="78" t="str">
        <f t="shared" si="13"/>
        <v/>
      </c>
      <c r="T110" s="26" t="s">
        <v>307</v>
      </c>
      <c r="U110" s="26">
        <v>16513</v>
      </c>
      <c r="V110" s="26">
        <v>796</v>
      </c>
    </row>
    <row r="111" spans="2:22" ht="15" customHeight="1" x14ac:dyDescent="0.25">
      <c r="B111" s="23">
        <f t="shared" si="7"/>
        <v>105</v>
      </c>
      <c r="C111" s="26" t="s">
        <v>347</v>
      </c>
      <c r="D111" s="26">
        <v>113</v>
      </c>
      <c r="E111" s="26"/>
      <c r="F111" s="23">
        <f t="shared" si="8"/>
        <v>105</v>
      </c>
      <c r="G111" s="26" t="s">
        <v>363</v>
      </c>
      <c r="H111" s="26">
        <v>2</v>
      </c>
      <c r="I111" s="25"/>
      <c r="J111" s="26" t="str">
        <f t="shared" si="9"/>
        <v xml:space="preserve">Jordan </v>
      </c>
      <c r="K111" s="26">
        <f t="shared" si="10"/>
        <v>30</v>
      </c>
      <c r="L111" s="25"/>
      <c r="M111" s="26" t="str">
        <f t="shared" si="11"/>
        <v xml:space="preserve">Jordan </v>
      </c>
      <c r="N111" s="26">
        <f t="shared" si="12"/>
        <v>0</v>
      </c>
      <c r="O111" s="25"/>
      <c r="P111" s="25" t="s">
        <v>388</v>
      </c>
      <c r="Q111" s="26">
        <v>730</v>
      </c>
      <c r="R111" s="26">
        <v>9</v>
      </c>
      <c r="S111" s="78" t="str">
        <f t="shared" si="13"/>
        <v/>
      </c>
      <c r="T111" s="25" t="s">
        <v>388</v>
      </c>
      <c r="U111" s="26">
        <v>700</v>
      </c>
      <c r="V111" s="26">
        <v>9</v>
      </c>
    </row>
    <row r="112" spans="2:22" ht="15" customHeight="1" x14ac:dyDescent="0.25">
      <c r="B112" s="23">
        <f t="shared" si="7"/>
        <v>106</v>
      </c>
      <c r="C112" s="26" t="s">
        <v>378</v>
      </c>
      <c r="D112" s="26">
        <v>111</v>
      </c>
      <c r="E112" s="26"/>
      <c r="F112" s="23">
        <f t="shared" si="8"/>
        <v>106</v>
      </c>
      <c r="G112" s="26" t="s">
        <v>422</v>
      </c>
      <c r="H112" s="26">
        <v>2</v>
      </c>
      <c r="I112" s="25"/>
      <c r="J112" s="26" t="str">
        <f t="shared" si="9"/>
        <v xml:space="preserve">Kazakhstan </v>
      </c>
      <c r="K112" s="26">
        <f t="shared" si="10"/>
        <v>2463</v>
      </c>
      <c r="L112" s="25"/>
      <c r="M112" s="26" t="str">
        <f t="shared" si="11"/>
        <v xml:space="preserve">Kazakhstan </v>
      </c>
      <c r="N112" s="26">
        <f t="shared" si="12"/>
        <v>2</v>
      </c>
      <c r="O112" s="25"/>
      <c r="P112" s="25" t="s">
        <v>322</v>
      </c>
      <c r="Q112" s="26">
        <v>10382</v>
      </c>
      <c r="R112" s="26">
        <v>37</v>
      </c>
      <c r="S112" s="78" t="str">
        <f t="shared" si="13"/>
        <v/>
      </c>
      <c r="T112" s="26" t="s">
        <v>322</v>
      </c>
      <c r="U112" s="26">
        <v>7919</v>
      </c>
      <c r="V112" s="26">
        <v>35</v>
      </c>
    </row>
    <row r="113" spans="2:22" ht="15" customHeight="1" x14ac:dyDescent="0.25">
      <c r="B113" s="23">
        <f t="shared" si="7"/>
        <v>107</v>
      </c>
      <c r="C113" s="26" t="s">
        <v>398</v>
      </c>
      <c r="D113" s="26">
        <v>102</v>
      </c>
      <c r="E113" s="26"/>
      <c r="F113" s="23">
        <f t="shared" si="8"/>
        <v>107</v>
      </c>
      <c r="G113" s="26" t="s">
        <v>364</v>
      </c>
      <c r="H113" s="26">
        <v>2</v>
      </c>
      <c r="I113" s="25"/>
      <c r="J113" s="26" t="str">
        <f t="shared" si="9"/>
        <v xml:space="preserve">Kenya </v>
      </c>
      <c r="K113" s="26">
        <f t="shared" si="10"/>
        <v>584</v>
      </c>
      <c r="L113" s="25"/>
      <c r="M113" s="26" t="str">
        <f t="shared" si="11"/>
        <v xml:space="preserve">Kenya </v>
      </c>
      <c r="N113" s="26">
        <f t="shared" si="12"/>
        <v>12</v>
      </c>
      <c r="O113" s="25"/>
      <c r="P113" s="25" t="s">
        <v>367</v>
      </c>
      <c r="Q113" s="26">
        <v>1745</v>
      </c>
      <c r="R113" s="26">
        <v>62</v>
      </c>
      <c r="S113" s="78" t="str">
        <f t="shared" si="13"/>
        <v/>
      </c>
      <c r="T113" s="25" t="s">
        <v>367</v>
      </c>
      <c r="U113" s="26">
        <v>1161</v>
      </c>
      <c r="V113" s="26">
        <v>50</v>
      </c>
    </row>
    <row r="114" spans="2:22" ht="15" customHeight="1" x14ac:dyDescent="0.25">
      <c r="B114" s="23">
        <f t="shared" si="7"/>
        <v>108</v>
      </c>
      <c r="C114" s="26" t="s">
        <v>445</v>
      </c>
      <c r="D114" s="26">
        <v>98</v>
      </c>
      <c r="E114" s="26"/>
      <c r="F114" s="23">
        <f t="shared" si="8"/>
        <v>108</v>
      </c>
      <c r="G114" s="26" t="s">
        <v>385</v>
      </c>
      <c r="H114" s="26">
        <v>2</v>
      </c>
      <c r="I114" s="25"/>
      <c r="J114" s="26" t="str">
        <f t="shared" si="9"/>
        <v xml:space="preserve">Kuwait </v>
      </c>
      <c r="K114" s="26">
        <f t="shared" si="10"/>
        <v>5620</v>
      </c>
      <c r="L114" s="25"/>
      <c r="M114" s="26" t="str">
        <f t="shared" si="11"/>
        <v xml:space="preserve">Kuwait </v>
      </c>
      <c r="N114" s="26">
        <f t="shared" si="12"/>
        <v>56</v>
      </c>
      <c r="O114" s="25"/>
      <c r="P114" s="25" t="s">
        <v>303</v>
      </c>
      <c r="Q114" s="26">
        <v>25184</v>
      </c>
      <c r="R114" s="26">
        <v>194</v>
      </c>
      <c r="S114" s="78" t="str">
        <f t="shared" si="13"/>
        <v/>
      </c>
      <c r="T114" s="26" t="s">
        <v>303</v>
      </c>
      <c r="U114" s="26">
        <v>19564</v>
      </c>
      <c r="V114" s="26">
        <v>138</v>
      </c>
    </row>
    <row r="115" spans="2:22" ht="15" customHeight="1" x14ac:dyDescent="0.25">
      <c r="B115" s="23">
        <f t="shared" si="7"/>
        <v>109</v>
      </c>
      <c r="C115" s="26" t="s">
        <v>346</v>
      </c>
      <c r="D115" s="26">
        <v>91</v>
      </c>
      <c r="E115" s="26"/>
      <c r="F115" s="23">
        <f t="shared" si="8"/>
        <v>109</v>
      </c>
      <c r="G115" s="26" t="s">
        <v>443</v>
      </c>
      <c r="H115" s="26">
        <v>1</v>
      </c>
      <c r="I115" s="25"/>
      <c r="J115" s="26" t="str">
        <f t="shared" si="9"/>
        <v xml:space="preserve">Kyrgyzstan </v>
      </c>
      <c r="K115" s="26">
        <f t="shared" si="10"/>
        <v>357</v>
      </c>
      <c r="L115" s="25"/>
      <c r="M115" s="26" t="str">
        <f t="shared" si="11"/>
        <v xml:space="preserve">Kyrgyzstan </v>
      </c>
      <c r="N115" s="26">
        <f t="shared" si="12"/>
        <v>2</v>
      </c>
      <c r="O115" s="25"/>
      <c r="P115" s="25" t="s">
        <v>365</v>
      </c>
      <c r="Q115" s="26">
        <v>1722</v>
      </c>
      <c r="R115" s="26">
        <v>16</v>
      </c>
      <c r="S115" s="78" t="str">
        <f t="shared" si="13"/>
        <v/>
      </c>
      <c r="T115" s="25" t="s">
        <v>365</v>
      </c>
      <c r="U115" s="26">
        <v>1365</v>
      </c>
      <c r="V115" s="26">
        <v>14</v>
      </c>
    </row>
    <row r="116" spans="2:22" ht="15" customHeight="1" x14ac:dyDescent="0.25">
      <c r="B116" s="23">
        <f t="shared" si="7"/>
        <v>110</v>
      </c>
      <c r="C116" s="26" t="s">
        <v>319</v>
      </c>
      <c r="D116" s="26">
        <v>90</v>
      </c>
      <c r="E116" s="26"/>
      <c r="F116" s="23">
        <f t="shared" si="8"/>
        <v>110</v>
      </c>
      <c r="G116" s="26" t="s">
        <v>324</v>
      </c>
      <c r="H116" s="26">
        <v>1</v>
      </c>
      <c r="I116" s="25"/>
      <c r="J116" s="26" t="str">
        <f t="shared" si="9"/>
        <v xml:space="preserve">Laos </v>
      </c>
      <c r="K116" s="26">
        <f t="shared" si="10"/>
        <v>0</v>
      </c>
      <c r="L116" s="25"/>
      <c r="M116" s="26" t="str">
        <f t="shared" si="11"/>
        <v xml:space="preserve">Laos </v>
      </c>
      <c r="N116" s="26">
        <f t="shared" si="12"/>
        <v>0</v>
      </c>
      <c r="O116" s="25"/>
      <c r="P116" s="25" t="s">
        <v>457</v>
      </c>
      <c r="Q116" s="26">
        <v>19</v>
      </c>
      <c r="R116" s="26"/>
      <c r="S116" s="78" t="str">
        <f t="shared" si="13"/>
        <v/>
      </c>
      <c r="T116" s="25" t="s">
        <v>457</v>
      </c>
      <c r="U116" s="26">
        <v>19</v>
      </c>
      <c r="V116" s="26"/>
    </row>
    <row r="117" spans="2:22" ht="15" customHeight="1" x14ac:dyDescent="0.25">
      <c r="B117" s="23">
        <f t="shared" si="7"/>
        <v>111</v>
      </c>
      <c r="C117" s="26" t="s">
        <v>428</v>
      </c>
      <c r="D117" s="26">
        <v>89</v>
      </c>
      <c r="E117" s="26"/>
      <c r="F117" s="23">
        <f t="shared" si="8"/>
        <v>111</v>
      </c>
      <c r="G117" s="26" t="s">
        <v>426</v>
      </c>
      <c r="H117" s="26">
        <v>1</v>
      </c>
      <c r="I117" s="25"/>
      <c r="J117" s="26" t="str">
        <f t="shared" si="9"/>
        <v xml:space="preserve">Latvia </v>
      </c>
      <c r="K117" s="26">
        <f t="shared" si="10"/>
        <v>35</v>
      </c>
      <c r="L117" s="25"/>
      <c r="M117" s="26" t="str">
        <f t="shared" si="11"/>
        <v xml:space="preserve">Latvia </v>
      </c>
      <c r="N117" s="26">
        <f t="shared" si="12"/>
        <v>2</v>
      </c>
      <c r="O117" s="25"/>
      <c r="P117" s="25" t="s">
        <v>372</v>
      </c>
      <c r="Q117" s="26">
        <v>1065</v>
      </c>
      <c r="R117" s="26">
        <v>24</v>
      </c>
      <c r="S117" s="78" t="str">
        <f t="shared" si="13"/>
        <v/>
      </c>
      <c r="T117" s="25" t="s">
        <v>372</v>
      </c>
      <c r="U117" s="26">
        <v>1030</v>
      </c>
      <c r="V117" s="26">
        <v>22</v>
      </c>
    </row>
    <row r="118" spans="2:22" ht="15" customHeight="1" x14ac:dyDescent="0.25">
      <c r="B118" s="23">
        <f t="shared" si="7"/>
        <v>112</v>
      </c>
      <c r="C118" s="26" t="s">
        <v>352</v>
      </c>
      <c r="D118" s="26">
        <v>89</v>
      </c>
      <c r="E118" s="26"/>
      <c r="F118" s="23">
        <f t="shared" si="8"/>
        <v>112</v>
      </c>
      <c r="G118" s="26" t="s">
        <v>383</v>
      </c>
      <c r="H118" s="26">
        <v>1</v>
      </c>
      <c r="I118" s="25"/>
      <c r="J118" s="26" t="str">
        <f t="shared" si="9"/>
        <v xml:space="preserve">Lebanon </v>
      </c>
      <c r="K118" s="26">
        <f t="shared" si="10"/>
        <v>86</v>
      </c>
      <c r="L118" s="25"/>
      <c r="M118" s="26" t="str">
        <f t="shared" si="11"/>
        <v xml:space="preserve">Lebanon </v>
      </c>
      <c r="N118" s="26">
        <f t="shared" si="12"/>
        <v>0</v>
      </c>
      <c r="O118" s="25"/>
      <c r="P118" s="25" t="s">
        <v>373</v>
      </c>
      <c r="Q118" s="26">
        <v>1172</v>
      </c>
      <c r="R118" s="26">
        <v>26</v>
      </c>
      <c r="S118" s="78" t="str">
        <f t="shared" si="13"/>
        <v/>
      </c>
      <c r="T118" s="25" t="s">
        <v>373</v>
      </c>
      <c r="U118" s="26">
        <v>1086</v>
      </c>
      <c r="V118" s="26">
        <v>26</v>
      </c>
    </row>
    <row r="119" spans="2:22" ht="15" customHeight="1" x14ac:dyDescent="0.25">
      <c r="B119" s="23">
        <f t="shared" si="7"/>
        <v>113</v>
      </c>
      <c r="C119" s="26" t="s">
        <v>373</v>
      </c>
      <c r="D119" s="26">
        <v>86</v>
      </c>
      <c r="E119" s="26"/>
      <c r="F119" s="23">
        <f t="shared" si="8"/>
        <v>113</v>
      </c>
      <c r="G119" s="26" t="s">
        <v>405</v>
      </c>
      <c r="H119" s="26">
        <v>1</v>
      </c>
      <c r="I119" s="25"/>
      <c r="J119" s="26" t="str">
        <f t="shared" si="9"/>
        <v xml:space="preserve">Lesotho </v>
      </c>
      <c r="K119" s="26">
        <f t="shared" si="10"/>
        <v>0</v>
      </c>
      <c r="L119" s="25"/>
      <c r="M119" s="26" t="str">
        <f t="shared" si="11"/>
        <v xml:space="preserve">Lesotho </v>
      </c>
      <c r="N119" s="26">
        <f t="shared" si="12"/>
        <v>0</v>
      </c>
      <c r="O119" s="25"/>
      <c r="P119" s="25" t="s">
        <v>481</v>
      </c>
      <c r="Q119" s="26">
        <v>2</v>
      </c>
      <c r="R119" s="26"/>
      <c r="S119" s="78" t="str">
        <f t="shared" si="13"/>
        <v/>
      </c>
      <c r="T119" s="25" t="s">
        <v>481</v>
      </c>
      <c r="U119" s="26">
        <v>2</v>
      </c>
      <c r="V119" s="26"/>
    </row>
    <row r="120" spans="2:22" ht="15" customHeight="1" x14ac:dyDescent="0.25">
      <c r="B120" s="23">
        <f t="shared" si="7"/>
        <v>114</v>
      </c>
      <c r="C120" s="26" t="s">
        <v>382</v>
      </c>
      <c r="D120" s="26">
        <v>79</v>
      </c>
      <c r="E120" s="26"/>
      <c r="F120" s="23">
        <f t="shared" si="8"/>
        <v>114</v>
      </c>
      <c r="G120" s="26" t="s">
        <v>401</v>
      </c>
      <c r="H120" s="26">
        <v>1</v>
      </c>
      <c r="I120" s="25"/>
      <c r="J120" s="26" t="str">
        <f t="shared" si="9"/>
        <v xml:space="preserve">Liberia </v>
      </c>
      <c r="K120" s="26">
        <f t="shared" si="10"/>
        <v>24</v>
      </c>
      <c r="L120" s="25"/>
      <c r="M120" s="26" t="str">
        <f t="shared" si="11"/>
        <v xml:space="preserve">Liberia </v>
      </c>
      <c r="N120" s="26">
        <f t="shared" si="12"/>
        <v>3</v>
      </c>
      <c r="O120" s="25"/>
      <c r="P120" s="25" t="s">
        <v>415</v>
      </c>
      <c r="Q120" s="26">
        <v>273</v>
      </c>
      <c r="R120" s="26">
        <v>27</v>
      </c>
      <c r="S120" s="78" t="str">
        <f t="shared" si="13"/>
        <v/>
      </c>
      <c r="T120" s="25" t="s">
        <v>415</v>
      </c>
      <c r="U120" s="26">
        <v>249</v>
      </c>
      <c r="V120" s="26">
        <v>24</v>
      </c>
    </row>
    <row r="121" spans="2:22" ht="15" customHeight="1" x14ac:dyDescent="0.25">
      <c r="B121" s="23">
        <f t="shared" si="7"/>
        <v>115</v>
      </c>
      <c r="C121" s="26" t="s">
        <v>418</v>
      </c>
      <c r="D121" s="26">
        <v>74</v>
      </c>
      <c r="E121" s="26"/>
      <c r="F121" s="23">
        <f t="shared" si="8"/>
        <v>115</v>
      </c>
      <c r="G121" s="26" t="s">
        <v>450</v>
      </c>
      <c r="H121" s="26">
        <v>1</v>
      </c>
      <c r="I121" s="25"/>
      <c r="J121" s="26" t="str">
        <f t="shared" si="9"/>
        <v xml:space="preserve">Libya </v>
      </c>
      <c r="K121" s="26">
        <f t="shared" si="10"/>
        <v>46</v>
      </c>
      <c r="L121" s="25"/>
      <c r="M121" s="26" t="str">
        <f t="shared" si="11"/>
        <v xml:space="preserve">Libya </v>
      </c>
      <c r="N121" s="26">
        <f t="shared" si="12"/>
        <v>2</v>
      </c>
      <c r="O121" s="25"/>
      <c r="P121" s="25" t="s">
        <v>441</v>
      </c>
      <c r="Q121" s="26">
        <v>118</v>
      </c>
      <c r="R121" s="26">
        <v>5</v>
      </c>
      <c r="S121" s="78" t="str">
        <f t="shared" si="13"/>
        <v/>
      </c>
      <c r="T121" s="25" t="s">
        <v>441</v>
      </c>
      <c r="U121" s="26">
        <v>72</v>
      </c>
      <c r="V121" s="26">
        <v>3</v>
      </c>
    </row>
    <row r="122" spans="2:22" ht="15" customHeight="1" x14ac:dyDescent="0.25">
      <c r="B122" s="23">
        <f t="shared" si="7"/>
        <v>116</v>
      </c>
      <c r="C122" s="26" t="s">
        <v>324</v>
      </c>
      <c r="D122" s="26">
        <v>73</v>
      </c>
      <c r="E122" s="26"/>
      <c r="F122" s="23">
        <f t="shared" si="8"/>
        <v>116</v>
      </c>
      <c r="G122" s="26" t="s">
        <v>352</v>
      </c>
      <c r="H122" s="26">
        <v>1</v>
      </c>
      <c r="I122" s="25"/>
      <c r="J122" s="26" t="str">
        <f t="shared" si="9"/>
        <v xml:space="preserve">Liechtenstein </v>
      </c>
      <c r="K122" s="26">
        <f t="shared" si="10"/>
        <v>0</v>
      </c>
      <c r="L122" s="25"/>
      <c r="M122" s="26" t="str">
        <f t="shared" si="11"/>
        <v xml:space="preserve">Liechtenstein </v>
      </c>
      <c r="N122" s="26">
        <f t="shared" si="12"/>
        <v>0</v>
      </c>
      <c r="O122" s="25"/>
      <c r="P122" s="25" t="s">
        <v>438</v>
      </c>
      <c r="Q122" s="26">
        <v>82</v>
      </c>
      <c r="R122" s="26">
        <v>1</v>
      </c>
      <c r="S122" s="78" t="str">
        <f t="shared" si="13"/>
        <v/>
      </c>
      <c r="T122" s="25" t="s">
        <v>438</v>
      </c>
      <c r="U122" s="26">
        <v>82</v>
      </c>
      <c r="V122" s="26">
        <v>1</v>
      </c>
    </row>
    <row r="123" spans="2:22" ht="15" customHeight="1" x14ac:dyDescent="0.25">
      <c r="B123" s="23">
        <f t="shared" si="7"/>
        <v>117</v>
      </c>
      <c r="C123" s="26" t="s">
        <v>422</v>
      </c>
      <c r="D123" s="26">
        <v>70</v>
      </c>
      <c r="E123" s="26"/>
      <c r="F123" s="23">
        <f t="shared" si="8"/>
        <v>117</v>
      </c>
      <c r="G123" s="26" t="s">
        <v>379</v>
      </c>
      <c r="H123" s="26">
        <v>1</v>
      </c>
      <c r="I123" s="25"/>
      <c r="J123" s="26" t="str">
        <f t="shared" si="9"/>
        <v xml:space="preserve">Lithuania </v>
      </c>
      <c r="K123" s="26">
        <f t="shared" si="10"/>
        <v>58</v>
      </c>
      <c r="L123" s="25"/>
      <c r="M123" s="26" t="str">
        <f t="shared" si="11"/>
        <v xml:space="preserve">Lithuania </v>
      </c>
      <c r="N123" s="26">
        <f t="shared" si="12"/>
        <v>7</v>
      </c>
      <c r="O123" s="25"/>
      <c r="P123" s="25" t="s">
        <v>359</v>
      </c>
      <c r="Q123" s="26">
        <v>1662</v>
      </c>
      <c r="R123" s="26">
        <v>68</v>
      </c>
      <c r="S123" s="78" t="str">
        <f t="shared" si="13"/>
        <v/>
      </c>
      <c r="T123" s="25" t="s">
        <v>359</v>
      </c>
      <c r="U123" s="26">
        <v>1604</v>
      </c>
      <c r="V123" s="26">
        <v>61</v>
      </c>
    </row>
    <row r="124" spans="2:22" ht="15" customHeight="1" x14ac:dyDescent="0.25">
      <c r="B124" s="23">
        <f t="shared" si="7"/>
        <v>118</v>
      </c>
      <c r="C124" s="26" t="s">
        <v>406</v>
      </c>
      <c r="D124" s="26">
        <v>65</v>
      </c>
      <c r="E124" s="26"/>
      <c r="F124" s="23">
        <f t="shared" si="8"/>
        <v>118</v>
      </c>
      <c r="G124" s="26" t="s">
        <v>424</v>
      </c>
      <c r="H124" s="26">
        <v>1</v>
      </c>
      <c r="I124" s="25"/>
      <c r="J124" s="26" t="str">
        <f t="shared" si="9"/>
        <v xml:space="preserve">Luxembourg </v>
      </c>
      <c r="K124" s="26">
        <f t="shared" si="10"/>
        <v>31</v>
      </c>
      <c r="L124" s="25"/>
      <c r="M124" s="26" t="str">
        <f t="shared" si="11"/>
        <v xml:space="preserve">Luxembourg </v>
      </c>
      <c r="N124" s="26">
        <f t="shared" si="12"/>
        <v>1</v>
      </c>
      <c r="O124" s="25"/>
      <c r="P124" s="26" t="s">
        <v>334</v>
      </c>
      <c r="Q124" s="26">
        <v>4012</v>
      </c>
      <c r="R124" s="26">
        <v>110</v>
      </c>
      <c r="S124" s="78" t="str">
        <f t="shared" si="13"/>
        <v/>
      </c>
      <c r="T124" s="25" t="s">
        <v>334</v>
      </c>
      <c r="U124" s="26">
        <v>3981</v>
      </c>
      <c r="V124" s="26">
        <v>109</v>
      </c>
    </row>
    <row r="125" spans="2:22" ht="15" customHeight="1" x14ac:dyDescent="0.25">
      <c r="B125" s="23">
        <f t="shared" si="7"/>
        <v>119</v>
      </c>
      <c r="C125" s="26" t="s">
        <v>444</v>
      </c>
      <c r="D125" s="26">
        <v>63</v>
      </c>
      <c r="E125" s="26"/>
      <c r="F125" s="23">
        <f t="shared" si="8"/>
        <v>119</v>
      </c>
      <c r="G125" s="26" t="s">
        <v>429</v>
      </c>
      <c r="H125" s="26">
        <v>1</v>
      </c>
      <c r="I125" s="25"/>
      <c r="J125" s="26" t="str">
        <f t="shared" si="9"/>
        <v xml:space="preserve">Macao </v>
      </c>
      <c r="K125" s="26">
        <f t="shared" si="10"/>
        <v>0</v>
      </c>
      <c r="L125" s="25"/>
      <c r="M125" s="26" t="str">
        <f t="shared" si="11"/>
        <v xml:space="preserve">Macao </v>
      </c>
      <c r="N125" s="26">
        <f t="shared" si="12"/>
        <v>0</v>
      </c>
      <c r="O125" s="25"/>
      <c r="P125" s="26" t="s">
        <v>446</v>
      </c>
      <c r="Q125" s="26">
        <v>45</v>
      </c>
      <c r="R125" s="26"/>
      <c r="S125" s="78" t="str">
        <f t="shared" si="13"/>
        <v/>
      </c>
      <c r="T125" s="25" t="s">
        <v>446</v>
      </c>
      <c r="U125" s="26">
        <v>45</v>
      </c>
      <c r="V125" s="26"/>
    </row>
    <row r="126" spans="2:22" ht="15" customHeight="1" x14ac:dyDescent="0.25">
      <c r="B126" s="23">
        <f t="shared" si="7"/>
        <v>120</v>
      </c>
      <c r="C126" s="26" t="s">
        <v>385</v>
      </c>
      <c r="D126" s="26">
        <v>63</v>
      </c>
      <c r="E126" s="26"/>
      <c r="F126" s="23">
        <f t="shared" si="8"/>
        <v>120</v>
      </c>
      <c r="G126" s="26" t="s">
        <v>334</v>
      </c>
      <c r="H126" s="26">
        <v>1</v>
      </c>
      <c r="I126" s="25"/>
      <c r="J126" s="26" t="str">
        <f t="shared" si="9"/>
        <v xml:space="preserve">Madagascar </v>
      </c>
      <c r="K126" s="26">
        <f t="shared" si="10"/>
        <v>250</v>
      </c>
      <c r="L126" s="25"/>
      <c r="M126" s="26" t="str">
        <f t="shared" si="11"/>
        <v xml:space="preserve">Madagascar </v>
      </c>
      <c r="N126" s="26">
        <f t="shared" si="12"/>
        <v>3</v>
      </c>
      <c r="O126" s="25"/>
      <c r="P126" s="25" t="s">
        <v>403</v>
      </c>
      <c r="Q126" s="26">
        <v>698</v>
      </c>
      <c r="R126" s="26">
        <v>5</v>
      </c>
      <c r="S126" s="78" t="str">
        <f t="shared" si="13"/>
        <v/>
      </c>
      <c r="T126" s="25" t="s">
        <v>403</v>
      </c>
      <c r="U126" s="26">
        <v>448</v>
      </c>
      <c r="V126" s="26">
        <v>2</v>
      </c>
    </row>
    <row r="127" spans="2:22" ht="15" customHeight="1" x14ac:dyDescent="0.25">
      <c r="B127" s="23">
        <f t="shared" si="7"/>
        <v>121</v>
      </c>
      <c r="C127" s="26" t="s">
        <v>359</v>
      </c>
      <c r="D127" s="26">
        <v>58</v>
      </c>
      <c r="E127" s="26"/>
      <c r="F127" s="23">
        <f t="shared" si="8"/>
        <v>121</v>
      </c>
      <c r="G127" s="26" t="s">
        <v>440</v>
      </c>
      <c r="H127" s="26">
        <v>1</v>
      </c>
      <c r="I127" s="25"/>
      <c r="J127" s="26" t="str">
        <f t="shared" si="9"/>
        <v xml:space="preserve">Malawi </v>
      </c>
      <c r="K127" s="26">
        <f t="shared" si="10"/>
        <v>191</v>
      </c>
      <c r="L127" s="25"/>
      <c r="M127" s="26" t="str">
        <f t="shared" si="11"/>
        <v xml:space="preserve">Malawi </v>
      </c>
      <c r="N127" s="26">
        <f t="shared" si="12"/>
        <v>1</v>
      </c>
      <c r="O127" s="25"/>
      <c r="P127" s="25" t="s">
        <v>440</v>
      </c>
      <c r="Q127" s="26">
        <v>273</v>
      </c>
      <c r="R127" s="26">
        <v>4</v>
      </c>
      <c r="S127" s="78" t="str">
        <f t="shared" si="13"/>
        <v/>
      </c>
      <c r="T127" s="25" t="s">
        <v>440</v>
      </c>
      <c r="U127" s="26">
        <v>82</v>
      </c>
      <c r="V127" s="26">
        <v>3</v>
      </c>
    </row>
    <row r="128" spans="2:22" ht="15" customHeight="1" x14ac:dyDescent="0.25">
      <c r="B128" s="23">
        <f t="shared" si="7"/>
        <v>122</v>
      </c>
      <c r="C128" s="26" t="s">
        <v>416</v>
      </c>
      <c r="D128" s="26">
        <v>54</v>
      </c>
      <c r="E128" s="26"/>
      <c r="F128" s="23">
        <f t="shared" si="8"/>
        <v>122</v>
      </c>
      <c r="G128" s="26" t="s">
        <v>366</v>
      </c>
      <c r="H128" s="26">
        <v>1</v>
      </c>
      <c r="I128" s="25"/>
      <c r="J128" s="26" t="str">
        <f t="shared" si="9"/>
        <v xml:space="preserve">Malaysia </v>
      </c>
      <c r="K128" s="26">
        <f t="shared" si="10"/>
        <v>595</v>
      </c>
      <c r="L128" s="25"/>
      <c r="M128" s="26" t="str">
        <f t="shared" si="11"/>
        <v xml:space="preserve">Malaysia </v>
      </c>
      <c r="N128" s="26">
        <f t="shared" si="12"/>
        <v>0</v>
      </c>
      <c r="O128" s="25"/>
      <c r="P128" s="25" t="s">
        <v>325</v>
      </c>
      <c r="Q128" s="26">
        <v>7732</v>
      </c>
      <c r="R128" s="26">
        <v>115</v>
      </c>
      <c r="S128" s="78" t="str">
        <f t="shared" si="13"/>
        <v/>
      </c>
      <c r="T128" s="26" t="s">
        <v>325</v>
      </c>
      <c r="U128" s="26">
        <v>7137</v>
      </c>
      <c r="V128" s="26">
        <v>115</v>
      </c>
    </row>
    <row r="129" spans="2:22" ht="15" customHeight="1" x14ac:dyDescent="0.25">
      <c r="B129" s="23">
        <f t="shared" si="7"/>
        <v>123</v>
      </c>
      <c r="C129" s="26" t="s">
        <v>356</v>
      </c>
      <c r="D129" s="26">
        <v>52</v>
      </c>
      <c r="E129" s="26"/>
      <c r="F129" s="23">
        <f t="shared" si="8"/>
        <v>123</v>
      </c>
      <c r="G129" s="26" t="s">
        <v>361</v>
      </c>
      <c r="H129" s="26">
        <v>1</v>
      </c>
      <c r="I129" s="25"/>
      <c r="J129" s="26" t="str">
        <f t="shared" si="9"/>
        <v xml:space="preserve">Maldives </v>
      </c>
      <c r="K129" s="26">
        <f t="shared" si="10"/>
        <v>317</v>
      </c>
      <c r="L129" s="25"/>
      <c r="M129" s="26" t="str">
        <f t="shared" si="11"/>
        <v xml:space="preserve">Maldives </v>
      </c>
      <c r="N129" s="26">
        <f t="shared" si="12"/>
        <v>1</v>
      </c>
      <c r="O129" s="25"/>
      <c r="P129" s="25" t="s">
        <v>366</v>
      </c>
      <c r="Q129" s="26">
        <v>1591</v>
      </c>
      <c r="R129" s="26">
        <v>5</v>
      </c>
      <c r="S129" s="78" t="str">
        <f t="shared" si="13"/>
        <v/>
      </c>
      <c r="T129" s="25" t="s">
        <v>366</v>
      </c>
      <c r="U129" s="26">
        <v>1274</v>
      </c>
      <c r="V129" s="26">
        <v>4</v>
      </c>
    </row>
    <row r="130" spans="2:22" ht="15" customHeight="1" x14ac:dyDescent="0.25">
      <c r="B130" s="23">
        <f t="shared" si="7"/>
        <v>124</v>
      </c>
      <c r="C130" s="26" t="s">
        <v>441</v>
      </c>
      <c r="D130" s="26">
        <v>46</v>
      </c>
      <c r="E130" s="26"/>
      <c r="F130" s="23">
        <f t="shared" si="8"/>
        <v>124</v>
      </c>
      <c r="G130" s="26" t="s">
        <v>319</v>
      </c>
      <c r="H130" s="26">
        <v>1</v>
      </c>
      <c r="I130" s="25"/>
      <c r="J130" s="26" t="str">
        <f t="shared" si="9"/>
        <v xml:space="preserve">Mali </v>
      </c>
      <c r="K130" s="26">
        <f t="shared" si="10"/>
        <v>257</v>
      </c>
      <c r="L130" s="25"/>
      <c r="M130" s="26" t="str">
        <f t="shared" si="11"/>
        <v xml:space="preserve">Mali </v>
      </c>
      <c r="N130" s="26">
        <f t="shared" si="12"/>
        <v>11</v>
      </c>
      <c r="O130" s="25"/>
      <c r="P130" s="25" t="s">
        <v>375</v>
      </c>
      <c r="Q130" s="26">
        <v>1226</v>
      </c>
      <c r="R130" s="26">
        <v>73</v>
      </c>
      <c r="S130" s="78" t="str">
        <f t="shared" si="13"/>
        <v/>
      </c>
      <c r="T130" s="25" t="s">
        <v>375</v>
      </c>
      <c r="U130" s="26">
        <v>969</v>
      </c>
      <c r="V130" s="26">
        <v>62</v>
      </c>
    </row>
    <row r="131" spans="2:22" ht="15" customHeight="1" x14ac:dyDescent="0.25">
      <c r="B131" s="23">
        <f t="shared" si="7"/>
        <v>125</v>
      </c>
      <c r="C131" s="26" t="s">
        <v>405</v>
      </c>
      <c r="D131" s="26">
        <v>43</v>
      </c>
      <c r="E131" s="26"/>
      <c r="F131" s="23">
        <f t="shared" si="8"/>
        <v>125</v>
      </c>
      <c r="G131" s="26" t="s">
        <v>402</v>
      </c>
      <c r="H131" s="26">
        <v>1</v>
      </c>
      <c r="I131" s="25"/>
      <c r="J131" s="26" t="str">
        <f t="shared" si="9"/>
        <v xml:space="preserve">Malta </v>
      </c>
      <c r="K131" s="26">
        <f t="shared" si="10"/>
        <v>16</v>
      </c>
      <c r="L131" s="25"/>
      <c r="M131" s="26" t="str">
        <f t="shared" si="11"/>
        <v xml:space="preserve">Malta </v>
      </c>
      <c r="N131" s="26">
        <f t="shared" si="12"/>
        <v>3</v>
      </c>
      <c r="O131" s="25"/>
      <c r="P131" s="25" t="s">
        <v>390</v>
      </c>
      <c r="Q131" s="26">
        <v>616</v>
      </c>
      <c r="R131" s="26">
        <v>9</v>
      </c>
      <c r="S131" s="78" t="str">
        <f t="shared" si="13"/>
        <v/>
      </c>
      <c r="T131" s="25" t="s">
        <v>390</v>
      </c>
      <c r="U131" s="26">
        <v>600</v>
      </c>
      <c r="V131" s="26">
        <v>6</v>
      </c>
    </row>
    <row r="132" spans="2:22" ht="15" customHeight="1" x14ac:dyDescent="0.25">
      <c r="B132" s="23">
        <f t="shared" si="7"/>
        <v>126</v>
      </c>
      <c r="C132" s="26" t="s">
        <v>427</v>
      </c>
      <c r="D132" s="26">
        <v>38</v>
      </c>
      <c r="E132" s="26"/>
      <c r="F132" s="23">
        <f t="shared" si="8"/>
        <v>126</v>
      </c>
      <c r="G132" s="26" t="s">
        <v>389</v>
      </c>
      <c r="H132" s="26">
        <v>1</v>
      </c>
      <c r="I132" s="25"/>
      <c r="J132" s="26" t="str">
        <f t="shared" si="9"/>
        <v xml:space="preserve">Martinique </v>
      </c>
      <c r="K132" s="26">
        <f t="shared" si="10"/>
        <v>3</v>
      </c>
      <c r="L132" s="25"/>
      <c r="M132" s="26" t="str">
        <f t="shared" si="11"/>
        <v xml:space="preserve">Martinique </v>
      </c>
      <c r="N132" s="26">
        <f t="shared" si="12"/>
        <v>0</v>
      </c>
      <c r="O132" s="25"/>
      <c r="P132" s="26" t="s">
        <v>419</v>
      </c>
      <c r="Q132" s="26">
        <v>200</v>
      </c>
      <c r="R132" s="26">
        <v>14</v>
      </c>
      <c r="S132" s="78" t="str">
        <f t="shared" si="13"/>
        <v/>
      </c>
      <c r="T132" s="25" t="s">
        <v>419</v>
      </c>
      <c r="U132" s="26">
        <v>197</v>
      </c>
      <c r="V132" s="26">
        <v>14</v>
      </c>
    </row>
    <row r="133" spans="2:22" ht="15" customHeight="1" x14ac:dyDescent="0.25">
      <c r="B133" s="23">
        <f t="shared" si="7"/>
        <v>127</v>
      </c>
      <c r="C133" s="26" t="s">
        <v>341</v>
      </c>
      <c r="D133" s="26">
        <v>37</v>
      </c>
      <c r="E133" s="26"/>
      <c r="F133" s="23">
        <f t="shared" si="8"/>
        <v>127</v>
      </c>
      <c r="G133" s="26" t="s">
        <v>370</v>
      </c>
      <c r="H133" s="26">
        <v>1</v>
      </c>
      <c r="I133" s="25"/>
      <c r="J133" s="26" t="str">
        <f t="shared" si="9"/>
        <v xml:space="preserve">Mauritania </v>
      </c>
      <c r="K133" s="26">
        <f t="shared" si="10"/>
        <v>223</v>
      </c>
      <c r="L133" s="25"/>
      <c r="M133" s="26" t="str">
        <f t="shared" si="11"/>
        <v xml:space="preserve">Mauritania </v>
      </c>
      <c r="N133" s="26">
        <f t="shared" si="12"/>
        <v>14</v>
      </c>
      <c r="O133" s="25"/>
      <c r="P133" s="26" t="s">
        <v>421</v>
      </c>
      <c r="Q133" s="26">
        <v>423</v>
      </c>
      <c r="R133" s="26">
        <v>20</v>
      </c>
      <c r="S133" s="78" t="str">
        <f t="shared" si="13"/>
        <v/>
      </c>
      <c r="T133" s="25" t="s">
        <v>421</v>
      </c>
      <c r="U133" s="26">
        <v>200</v>
      </c>
      <c r="V133" s="26">
        <v>6</v>
      </c>
    </row>
    <row r="134" spans="2:22" ht="15" customHeight="1" x14ac:dyDescent="0.25">
      <c r="B134" s="23">
        <f t="shared" si="7"/>
        <v>128</v>
      </c>
      <c r="C134" s="26" t="s">
        <v>343</v>
      </c>
      <c r="D134" s="26">
        <v>35</v>
      </c>
      <c r="E134" s="26"/>
      <c r="F134" s="23">
        <f t="shared" si="8"/>
        <v>128</v>
      </c>
      <c r="G134" s="26" t="s">
        <v>341</v>
      </c>
      <c r="H134" s="26">
        <v>1</v>
      </c>
      <c r="I134" s="25"/>
      <c r="J134" s="26" t="str">
        <f t="shared" si="9"/>
        <v xml:space="preserve">Mauritius </v>
      </c>
      <c r="K134" s="26">
        <f t="shared" si="10"/>
        <v>3</v>
      </c>
      <c r="L134" s="25"/>
      <c r="M134" s="26" t="str">
        <f t="shared" si="11"/>
        <v xml:space="preserve">Mauritius </v>
      </c>
      <c r="N134" s="26">
        <f t="shared" si="12"/>
        <v>0</v>
      </c>
      <c r="O134" s="25"/>
      <c r="P134" s="25" t="s">
        <v>408</v>
      </c>
      <c r="Q134" s="26">
        <v>335</v>
      </c>
      <c r="R134" s="26">
        <v>10</v>
      </c>
      <c r="S134" s="78" t="str">
        <f t="shared" si="13"/>
        <v/>
      </c>
      <c r="T134" s="25" t="s">
        <v>408</v>
      </c>
      <c r="U134" s="26">
        <v>332</v>
      </c>
      <c r="V134" s="26">
        <v>10</v>
      </c>
    </row>
    <row r="135" spans="2:22" ht="15" customHeight="1" x14ac:dyDescent="0.25">
      <c r="B135" s="23">
        <f t="shared" si="7"/>
        <v>129</v>
      </c>
      <c r="C135" s="26" t="s">
        <v>372</v>
      </c>
      <c r="D135" s="26">
        <v>35</v>
      </c>
      <c r="E135" s="26"/>
      <c r="F135" s="23">
        <f t="shared" si="8"/>
        <v>129</v>
      </c>
      <c r="G135" s="26" t="s">
        <v>406</v>
      </c>
      <c r="H135" s="26">
        <v>1</v>
      </c>
      <c r="I135" s="25"/>
      <c r="J135" s="26" t="str">
        <f t="shared" si="9"/>
        <v xml:space="preserve">Mayotte </v>
      </c>
      <c r="K135" s="26">
        <f t="shared" si="10"/>
        <v>178</v>
      </c>
      <c r="L135" s="25"/>
      <c r="M135" s="26" t="str">
        <f t="shared" si="11"/>
        <v xml:space="preserve">Mayotte </v>
      </c>
      <c r="N135" s="26">
        <f t="shared" si="12"/>
        <v>2</v>
      </c>
      <c r="O135" s="25"/>
      <c r="P135" s="25" t="s">
        <v>363</v>
      </c>
      <c r="Q135" s="26">
        <v>1699</v>
      </c>
      <c r="R135" s="26">
        <v>21</v>
      </c>
      <c r="S135" s="78" t="str">
        <f t="shared" si="13"/>
        <v/>
      </c>
      <c r="T135" s="25" t="s">
        <v>363</v>
      </c>
      <c r="U135" s="26">
        <v>1521</v>
      </c>
      <c r="V135" s="26">
        <v>19</v>
      </c>
    </row>
    <row r="136" spans="2:22" ht="15" customHeight="1" x14ac:dyDescent="0.25">
      <c r="B136" s="23">
        <f t="shared" ref="B136:B199" si="14">B135+1</f>
        <v>130</v>
      </c>
      <c r="C136" s="26" t="s">
        <v>10</v>
      </c>
      <c r="D136" s="26">
        <v>34</v>
      </c>
      <c r="E136" s="26"/>
      <c r="F136" s="23">
        <f t="shared" ref="F136:F199" si="15">F135+1</f>
        <v>130</v>
      </c>
      <c r="G136" s="26" t="s">
        <v>371</v>
      </c>
      <c r="H136" s="26">
        <v>1</v>
      </c>
      <c r="I136" s="25"/>
      <c r="J136" s="26" t="str">
        <f t="shared" ref="J136:J199" si="16">P136</f>
        <v xml:space="preserve">Mexico </v>
      </c>
      <c r="K136" s="26">
        <f t="shared" ref="K136:K199" si="17">Q136-U136</f>
        <v>22100</v>
      </c>
      <c r="L136" s="25"/>
      <c r="M136" s="26" t="str">
        <f t="shared" ref="M136:M199" si="18">P136</f>
        <v xml:space="preserve">Mexico </v>
      </c>
      <c r="N136" s="26">
        <f t="shared" ref="N136:N199" si="19">R136-V136</f>
        <v>2426</v>
      </c>
      <c r="O136" s="25"/>
      <c r="P136" s="25" t="s">
        <v>284</v>
      </c>
      <c r="Q136" s="26">
        <v>84627</v>
      </c>
      <c r="R136" s="26">
        <v>9415</v>
      </c>
      <c r="S136" s="78" t="str">
        <f t="shared" ref="S136:S199" si="20">IF(P136&lt;&gt;T136,"no","")</f>
        <v/>
      </c>
      <c r="T136" s="26" t="s">
        <v>284</v>
      </c>
      <c r="U136" s="26">
        <v>62527</v>
      </c>
      <c r="V136" s="26">
        <v>6989</v>
      </c>
    </row>
    <row r="137" spans="2:22" ht="15" customHeight="1" x14ac:dyDescent="0.25">
      <c r="B137" s="23">
        <f t="shared" si="14"/>
        <v>131</v>
      </c>
      <c r="C137" s="26" t="s">
        <v>411</v>
      </c>
      <c r="D137" s="26">
        <v>34</v>
      </c>
      <c r="E137" s="26"/>
      <c r="F137" s="23">
        <f t="shared" si="15"/>
        <v>131</v>
      </c>
      <c r="G137" s="26" t="s">
        <v>342</v>
      </c>
      <c r="H137" s="26">
        <v>1</v>
      </c>
      <c r="I137" s="25"/>
      <c r="J137" s="26" t="str">
        <f t="shared" si="16"/>
        <v xml:space="preserve">Moldova </v>
      </c>
      <c r="K137" s="26">
        <f t="shared" si="17"/>
        <v>1049</v>
      </c>
      <c r="L137" s="25"/>
      <c r="M137" s="26" t="str">
        <f t="shared" si="18"/>
        <v xml:space="preserve">Moldova </v>
      </c>
      <c r="N137" s="26">
        <f t="shared" si="19"/>
        <v>51</v>
      </c>
      <c r="O137" s="25"/>
      <c r="P137" s="25" t="s">
        <v>327</v>
      </c>
      <c r="Q137" s="26">
        <v>7896</v>
      </c>
      <c r="R137" s="26">
        <v>288</v>
      </c>
      <c r="S137" s="78" t="str">
        <f t="shared" si="20"/>
        <v/>
      </c>
      <c r="T137" s="26" t="s">
        <v>327</v>
      </c>
      <c r="U137" s="26">
        <v>6847</v>
      </c>
      <c r="V137" s="26">
        <v>237</v>
      </c>
    </row>
    <row r="138" spans="2:22" ht="15" customHeight="1" x14ac:dyDescent="0.25">
      <c r="B138" s="23">
        <f t="shared" si="14"/>
        <v>132</v>
      </c>
      <c r="C138" s="26" t="s">
        <v>383</v>
      </c>
      <c r="D138" s="26">
        <v>33</v>
      </c>
      <c r="E138" s="26"/>
      <c r="F138" s="23">
        <f t="shared" si="15"/>
        <v>132</v>
      </c>
      <c r="G138" s="26" t="s">
        <v>479</v>
      </c>
      <c r="H138" s="26">
        <v>1</v>
      </c>
      <c r="I138" s="25"/>
      <c r="J138" s="26" t="str">
        <f t="shared" si="16"/>
        <v xml:space="preserve">Monaco </v>
      </c>
      <c r="K138" s="26">
        <f t="shared" si="17"/>
        <v>1</v>
      </c>
      <c r="L138" s="25"/>
      <c r="M138" s="26" t="str">
        <f t="shared" si="18"/>
        <v xml:space="preserve">Monaco </v>
      </c>
      <c r="N138" s="26">
        <f t="shared" si="19"/>
        <v>0</v>
      </c>
      <c r="O138" s="25"/>
      <c r="P138" s="25" t="s">
        <v>436</v>
      </c>
      <c r="Q138" s="26">
        <v>98</v>
      </c>
      <c r="R138" s="26">
        <v>4</v>
      </c>
      <c r="S138" s="78" t="str">
        <f t="shared" si="20"/>
        <v/>
      </c>
      <c r="T138" s="25" t="s">
        <v>436</v>
      </c>
      <c r="U138" s="26">
        <v>97</v>
      </c>
      <c r="V138" s="26">
        <v>4</v>
      </c>
    </row>
    <row r="139" spans="2:22" ht="15" customHeight="1" x14ac:dyDescent="0.25">
      <c r="B139" s="23">
        <f t="shared" si="14"/>
        <v>133</v>
      </c>
      <c r="C139" s="26" t="s">
        <v>394</v>
      </c>
      <c r="D139" s="26">
        <v>31</v>
      </c>
      <c r="E139" s="26"/>
      <c r="F139" s="23">
        <f t="shared" si="15"/>
        <v>133</v>
      </c>
      <c r="G139" s="26" t="s">
        <v>384</v>
      </c>
      <c r="H139" s="26">
        <v>0</v>
      </c>
      <c r="I139" s="25"/>
      <c r="J139" s="26" t="str">
        <f t="shared" si="16"/>
        <v xml:space="preserve">Mongolia </v>
      </c>
      <c r="K139" s="26">
        <f t="shared" si="17"/>
        <v>38</v>
      </c>
      <c r="L139" s="25"/>
      <c r="M139" s="26" t="str">
        <f t="shared" si="18"/>
        <v xml:space="preserve">Mongolia </v>
      </c>
      <c r="N139" s="26">
        <f t="shared" si="19"/>
        <v>0</v>
      </c>
      <c r="O139" s="25"/>
      <c r="P139" s="26" t="s">
        <v>427</v>
      </c>
      <c r="Q139" s="26">
        <v>179</v>
      </c>
      <c r="R139" s="26"/>
      <c r="S139" s="78" t="str">
        <f t="shared" si="20"/>
        <v/>
      </c>
      <c r="T139" s="25" t="s">
        <v>427</v>
      </c>
      <c r="U139" s="26">
        <v>141</v>
      </c>
      <c r="V139" s="26"/>
    </row>
    <row r="140" spans="2:22" ht="15" customHeight="1" x14ac:dyDescent="0.25">
      <c r="B140" s="23">
        <f t="shared" si="14"/>
        <v>134</v>
      </c>
      <c r="C140" s="26" t="s">
        <v>334</v>
      </c>
      <c r="D140" s="26">
        <v>31</v>
      </c>
      <c r="E140" s="26"/>
      <c r="F140" s="23">
        <f t="shared" si="15"/>
        <v>134</v>
      </c>
      <c r="G140" s="26" t="s">
        <v>480</v>
      </c>
      <c r="H140" s="26">
        <v>0</v>
      </c>
      <c r="I140" s="25"/>
      <c r="J140" s="26" t="str">
        <f t="shared" si="16"/>
        <v xml:space="preserve">Montenegro </v>
      </c>
      <c r="K140" s="26">
        <f t="shared" si="17"/>
        <v>0</v>
      </c>
      <c r="L140" s="25"/>
      <c r="M140" s="26" t="str">
        <f t="shared" si="18"/>
        <v xml:space="preserve">Montenegro </v>
      </c>
      <c r="N140" s="26">
        <f t="shared" si="19"/>
        <v>0</v>
      </c>
      <c r="O140" s="25"/>
      <c r="P140" s="25" t="s">
        <v>409</v>
      </c>
      <c r="Q140" s="26">
        <v>324</v>
      </c>
      <c r="R140" s="26">
        <v>9</v>
      </c>
      <c r="S140" s="78" t="str">
        <f t="shared" si="20"/>
        <v/>
      </c>
      <c r="T140" s="25" t="s">
        <v>409</v>
      </c>
      <c r="U140" s="26">
        <v>324</v>
      </c>
      <c r="V140" s="26">
        <v>9</v>
      </c>
    </row>
    <row r="141" spans="2:22" ht="15" customHeight="1" x14ac:dyDescent="0.25">
      <c r="B141" s="23">
        <f t="shared" si="14"/>
        <v>135</v>
      </c>
      <c r="C141" s="26" t="s">
        <v>388</v>
      </c>
      <c r="D141" s="26">
        <v>30</v>
      </c>
      <c r="E141" s="26"/>
      <c r="F141" s="23">
        <f t="shared" si="15"/>
        <v>135</v>
      </c>
      <c r="G141" s="26" t="s">
        <v>452</v>
      </c>
      <c r="H141" s="26">
        <v>0</v>
      </c>
      <c r="I141" s="25"/>
      <c r="J141" s="26" t="str">
        <f t="shared" si="16"/>
        <v xml:space="preserve">Montserrat </v>
      </c>
      <c r="K141" s="26">
        <f t="shared" si="17"/>
        <v>0</v>
      </c>
      <c r="L141" s="25"/>
      <c r="M141" s="26" t="str">
        <f t="shared" si="18"/>
        <v xml:space="preserve">Montserrat </v>
      </c>
      <c r="N141" s="26">
        <f t="shared" si="19"/>
        <v>0</v>
      </c>
      <c r="O141" s="25"/>
      <c r="P141" s="25" t="s">
        <v>470</v>
      </c>
      <c r="Q141" s="26">
        <v>11</v>
      </c>
      <c r="R141" s="26">
        <v>1</v>
      </c>
      <c r="S141" s="78" t="str">
        <f t="shared" si="20"/>
        <v/>
      </c>
      <c r="T141" s="25" t="s">
        <v>470</v>
      </c>
      <c r="U141" s="26">
        <v>11</v>
      </c>
      <c r="V141" s="26">
        <v>1</v>
      </c>
    </row>
    <row r="142" spans="2:22" ht="15" customHeight="1" x14ac:dyDescent="0.25">
      <c r="B142" s="23">
        <f t="shared" si="14"/>
        <v>136</v>
      </c>
      <c r="C142" s="26" t="s">
        <v>281</v>
      </c>
      <c r="D142" s="26">
        <v>28</v>
      </c>
      <c r="E142" s="26"/>
      <c r="F142" s="23">
        <f t="shared" si="15"/>
        <v>136</v>
      </c>
      <c r="G142" s="26" t="s">
        <v>434</v>
      </c>
      <c r="H142" s="26">
        <v>0</v>
      </c>
      <c r="I142" s="25"/>
      <c r="J142" s="26" t="str">
        <f t="shared" si="16"/>
        <v xml:space="preserve">Morocco </v>
      </c>
      <c r="K142" s="26">
        <f t="shared" si="17"/>
        <v>382</v>
      </c>
      <c r="L142" s="25"/>
      <c r="M142" s="26" t="str">
        <f t="shared" si="18"/>
        <v xml:space="preserve">Morocco </v>
      </c>
      <c r="N142" s="26">
        <f t="shared" si="19"/>
        <v>5</v>
      </c>
      <c r="O142" s="25"/>
      <c r="P142" s="25" t="s">
        <v>323</v>
      </c>
      <c r="Q142" s="26">
        <v>7714</v>
      </c>
      <c r="R142" s="26">
        <v>202</v>
      </c>
      <c r="S142" s="78" t="str">
        <f t="shared" si="20"/>
        <v/>
      </c>
      <c r="T142" s="26" t="s">
        <v>323</v>
      </c>
      <c r="U142" s="26">
        <v>7332</v>
      </c>
      <c r="V142" s="26">
        <v>197</v>
      </c>
    </row>
    <row r="143" spans="2:22" ht="15" customHeight="1" x14ac:dyDescent="0.25">
      <c r="B143" s="23">
        <f t="shared" si="14"/>
        <v>137</v>
      </c>
      <c r="C143" s="26" t="s">
        <v>415</v>
      </c>
      <c r="D143" s="26">
        <v>24</v>
      </c>
      <c r="E143" s="26"/>
      <c r="F143" s="23">
        <f t="shared" si="15"/>
        <v>137</v>
      </c>
      <c r="G143" s="26" t="s">
        <v>435</v>
      </c>
      <c r="H143" s="26">
        <v>0</v>
      </c>
      <c r="I143" s="25"/>
      <c r="J143" s="26" t="str">
        <f t="shared" si="16"/>
        <v xml:space="preserve">Mozambique </v>
      </c>
      <c r="K143" s="26">
        <f t="shared" si="17"/>
        <v>70</v>
      </c>
      <c r="L143" s="25"/>
      <c r="M143" s="26" t="str">
        <f t="shared" si="18"/>
        <v xml:space="preserve">Mozambique </v>
      </c>
      <c r="N143" s="26">
        <f t="shared" si="19"/>
        <v>2</v>
      </c>
      <c r="O143" s="25"/>
      <c r="P143" s="25" t="s">
        <v>422</v>
      </c>
      <c r="Q143" s="26">
        <v>234</v>
      </c>
      <c r="R143" s="26">
        <v>2</v>
      </c>
      <c r="S143" s="78" t="str">
        <f t="shared" si="20"/>
        <v/>
      </c>
      <c r="T143" s="25" t="s">
        <v>422</v>
      </c>
      <c r="U143" s="26">
        <v>164</v>
      </c>
      <c r="V143" s="26"/>
    </row>
    <row r="144" spans="2:22" ht="15" customHeight="1" x14ac:dyDescent="0.25">
      <c r="B144" s="23">
        <f t="shared" si="14"/>
        <v>138</v>
      </c>
      <c r="C144" s="26" t="s">
        <v>429</v>
      </c>
      <c r="D144" s="26">
        <v>23</v>
      </c>
      <c r="E144" s="26"/>
      <c r="F144" s="23">
        <f t="shared" si="15"/>
        <v>138</v>
      </c>
      <c r="G144" s="26" t="s">
        <v>437</v>
      </c>
      <c r="H144" s="26">
        <v>0</v>
      </c>
      <c r="I144" s="25"/>
      <c r="J144" s="26" t="str">
        <f t="shared" si="16"/>
        <v xml:space="preserve">MS Zaandam </v>
      </c>
      <c r="K144" s="26">
        <f t="shared" si="17"/>
        <v>0</v>
      </c>
      <c r="L144" s="25"/>
      <c r="M144" s="26" t="str">
        <f t="shared" si="18"/>
        <v xml:space="preserve">MS Zaandam </v>
      </c>
      <c r="N144" s="26">
        <f t="shared" si="19"/>
        <v>0</v>
      </c>
      <c r="O144" s="25"/>
      <c r="P144" s="25" t="s">
        <v>474</v>
      </c>
      <c r="Q144" s="26">
        <v>9</v>
      </c>
      <c r="R144" s="26">
        <v>2</v>
      </c>
      <c r="S144" s="78" t="str">
        <f t="shared" si="20"/>
        <v/>
      </c>
      <c r="T144" s="25" t="s">
        <v>474</v>
      </c>
      <c r="U144" s="26">
        <v>9</v>
      </c>
      <c r="V144" s="26">
        <v>2</v>
      </c>
    </row>
    <row r="145" spans="2:22" ht="15" customHeight="1" x14ac:dyDescent="0.25">
      <c r="B145" s="23">
        <f t="shared" si="14"/>
        <v>139</v>
      </c>
      <c r="C145" s="26" t="s">
        <v>417</v>
      </c>
      <c r="D145" s="26">
        <v>23</v>
      </c>
      <c r="E145" s="26"/>
      <c r="F145" s="23">
        <f t="shared" si="15"/>
        <v>139</v>
      </c>
      <c r="G145" s="26" t="s">
        <v>458</v>
      </c>
      <c r="H145" s="26">
        <v>0</v>
      </c>
      <c r="I145" s="25"/>
      <c r="J145" s="26" t="str">
        <f t="shared" si="16"/>
        <v xml:space="preserve">Myanmar </v>
      </c>
      <c r="K145" s="26">
        <f t="shared" si="17"/>
        <v>23</v>
      </c>
      <c r="L145" s="25"/>
      <c r="M145" s="26" t="str">
        <f t="shared" si="18"/>
        <v xml:space="preserve">Myanmar </v>
      </c>
      <c r="N145" s="26">
        <f t="shared" si="19"/>
        <v>0</v>
      </c>
      <c r="O145" s="25"/>
      <c r="P145" s="25" t="s">
        <v>417</v>
      </c>
      <c r="Q145" s="26">
        <v>224</v>
      </c>
      <c r="R145" s="26">
        <v>6</v>
      </c>
      <c r="S145" s="78" t="str">
        <f t="shared" si="20"/>
        <v/>
      </c>
      <c r="T145" s="25" t="s">
        <v>417</v>
      </c>
      <c r="U145" s="26">
        <v>201</v>
      </c>
      <c r="V145" s="26">
        <v>6</v>
      </c>
    </row>
    <row r="146" spans="2:22" ht="15" customHeight="1" x14ac:dyDescent="0.25">
      <c r="B146" s="23">
        <f t="shared" si="14"/>
        <v>140</v>
      </c>
      <c r="C146" s="26" t="s">
        <v>402</v>
      </c>
      <c r="D146" s="26">
        <v>23</v>
      </c>
      <c r="E146" s="26"/>
      <c r="F146" s="23">
        <f t="shared" si="15"/>
        <v>140</v>
      </c>
      <c r="G146" s="26" t="s">
        <v>428</v>
      </c>
      <c r="H146" s="26">
        <v>0</v>
      </c>
      <c r="I146" s="25"/>
      <c r="J146" s="26" t="str">
        <f t="shared" si="16"/>
        <v xml:space="preserve">Namibia </v>
      </c>
      <c r="K146" s="26">
        <f t="shared" si="17"/>
        <v>4</v>
      </c>
      <c r="L146" s="25"/>
      <c r="M146" s="26" t="str">
        <f t="shared" si="18"/>
        <v xml:space="preserve">Namibia </v>
      </c>
      <c r="N146" s="26">
        <f t="shared" si="19"/>
        <v>0</v>
      </c>
      <c r="O146" s="25"/>
      <c r="P146" s="25" t="s">
        <v>460</v>
      </c>
      <c r="Q146" s="26">
        <v>23</v>
      </c>
      <c r="R146" s="26"/>
      <c r="S146" s="78" t="str">
        <f t="shared" si="20"/>
        <v/>
      </c>
      <c r="T146" s="25" t="s">
        <v>460</v>
      </c>
      <c r="U146" s="26">
        <v>19</v>
      </c>
      <c r="V146" s="26"/>
    </row>
    <row r="147" spans="2:22" ht="15" customHeight="1" x14ac:dyDescent="0.25">
      <c r="B147" s="23">
        <f t="shared" si="14"/>
        <v>141</v>
      </c>
      <c r="C147" s="26" t="s">
        <v>371</v>
      </c>
      <c r="D147" s="26">
        <v>23</v>
      </c>
      <c r="E147" s="26"/>
      <c r="F147" s="23">
        <f t="shared" si="15"/>
        <v>141</v>
      </c>
      <c r="G147" s="26" t="s">
        <v>430</v>
      </c>
      <c r="H147" s="26">
        <v>0</v>
      </c>
      <c r="I147" s="25"/>
      <c r="J147" s="26" t="str">
        <f t="shared" si="16"/>
        <v xml:space="preserve">Nepal </v>
      </c>
      <c r="K147" s="26">
        <f t="shared" si="17"/>
        <v>664</v>
      </c>
      <c r="L147" s="25"/>
      <c r="M147" s="26" t="str">
        <f t="shared" si="18"/>
        <v xml:space="preserve">Nepal </v>
      </c>
      <c r="N147" s="26">
        <f t="shared" si="19"/>
        <v>3</v>
      </c>
      <c r="O147" s="25"/>
      <c r="P147" s="26" t="s">
        <v>396</v>
      </c>
      <c r="Q147" s="26">
        <v>1212</v>
      </c>
      <c r="R147" s="26">
        <v>6</v>
      </c>
      <c r="S147" s="78" t="str">
        <f t="shared" si="20"/>
        <v/>
      </c>
      <c r="T147" s="25" t="s">
        <v>396</v>
      </c>
      <c r="U147" s="26">
        <v>548</v>
      </c>
      <c r="V147" s="26">
        <v>3</v>
      </c>
    </row>
    <row r="148" spans="2:22" ht="15" customHeight="1" x14ac:dyDescent="0.25">
      <c r="B148" s="23">
        <f t="shared" si="14"/>
        <v>142</v>
      </c>
      <c r="C148" s="26" t="s">
        <v>443</v>
      </c>
      <c r="D148" s="26">
        <v>21</v>
      </c>
      <c r="E148" s="26"/>
      <c r="F148" s="23">
        <f t="shared" si="15"/>
        <v>142</v>
      </c>
      <c r="G148" s="26" t="s">
        <v>456</v>
      </c>
      <c r="H148" s="26">
        <v>0</v>
      </c>
      <c r="I148" s="25"/>
      <c r="J148" s="26" t="str">
        <f t="shared" si="16"/>
        <v xml:space="preserve">Netherlands </v>
      </c>
      <c r="K148" s="26">
        <f t="shared" si="17"/>
        <v>1238</v>
      </c>
      <c r="L148" s="25"/>
      <c r="M148" s="26" t="str">
        <f t="shared" si="18"/>
        <v xml:space="preserve">Netherlands </v>
      </c>
      <c r="N148" s="26">
        <f t="shared" si="19"/>
        <v>143</v>
      </c>
      <c r="O148" s="25"/>
      <c r="P148" s="25" t="s">
        <v>288</v>
      </c>
      <c r="Q148" s="26">
        <v>46126</v>
      </c>
      <c r="R148" s="26">
        <v>5931</v>
      </c>
      <c r="S148" s="78" t="str">
        <f t="shared" si="20"/>
        <v/>
      </c>
      <c r="T148" s="26" t="s">
        <v>288</v>
      </c>
      <c r="U148" s="26">
        <v>44888</v>
      </c>
      <c r="V148" s="26">
        <v>5788</v>
      </c>
    </row>
    <row r="149" spans="2:22" ht="15" customHeight="1" x14ac:dyDescent="0.25">
      <c r="B149" s="23">
        <f t="shared" si="14"/>
        <v>143</v>
      </c>
      <c r="C149" s="26" t="s">
        <v>399</v>
      </c>
      <c r="D149" s="26">
        <v>21</v>
      </c>
      <c r="E149" s="26"/>
      <c r="F149" s="23">
        <f t="shared" si="15"/>
        <v>143</v>
      </c>
      <c r="G149" s="26" t="s">
        <v>451</v>
      </c>
      <c r="H149" s="26">
        <v>0</v>
      </c>
      <c r="I149" s="25"/>
      <c r="J149" s="26" t="str">
        <f t="shared" si="16"/>
        <v xml:space="preserve">New Caledonia </v>
      </c>
      <c r="K149" s="26">
        <f t="shared" si="17"/>
        <v>1</v>
      </c>
      <c r="L149" s="25"/>
      <c r="M149" s="26" t="str">
        <f t="shared" si="18"/>
        <v xml:space="preserve">New Caledonia </v>
      </c>
      <c r="N149" s="26">
        <f t="shared" si="19"/>
        <v>0</v>
      </c>
      <c r="O149" s="25"/>
      <c r="P149" s="25" t="s">
        <v>461</v>
      </c>
      <c r="Q149" s="26">
        <v>19</v>
      </c>
      <c r="R149" s="26"/>
      <c r="S149" s="78" t="str">
        <f t="shared" si="20"/>
        <v/>
      </c>
      <c r="T149" s="25" t="s">
        <v>461</v>
      </c>
      <c r="U149" s="26">
        <v>18</v>
      </c>
      <c r="V149" s="26"/>
    </row>
    <row r="150" spans="2:22" ht="15" customHeight="1" x14ac:dyDescent="0.25">
      <c r="B150" s="23">
        <f t="shared" si="14"/>
        <v>144</v>
      </c>
      <c r="C150" s="26" t="s">
        <v>376</v>
      </c>
      <c r="D150" s="26">
        <v>18</v>
      </c>
      <c r="E150" s="26"/>
      <c r="F150" s="23">
        <f t="shared" si="15"/>
        <v>144</v>
      </c>
      <c r="G150" s="26" t="s">
        <v>475</v>
      </c>
      <c r="H150" s="26">
        <v>0</v>
      </c>
      <c r="I150" s="25"/>
      <c r="J150" s="26" t="str">
        <f t="shared" si="16"/>
        <v xml:space="preserve">New Zealand </v>
      </c>
      <c r="K150" s="26">
        <f t="shared" si="17"/>
        <v>0</v>
      </c>
      <c r="L150" s="25"/>
      <c r="M150" s="26" t="str">
        <f t="shared" si="18"/>
        <v xml:space="preserve">New Zealand </v>
      </c>
      <c r="N150" s="26">
        <f t="shared" si="19"/>
        <v>1</v>
      </c>
      <c r="O150" s="25"/>
      <c r="P150" s="25" t="s">
        <v>361</v>
      </c>
      <c r="Q150" s="26">
        <v>1504</v>
      </c>
      <c r="R150" s="26">
        <v>22</v>
      </c>
      <c r="S150" s="78" t="str">
        <f t="shared" si="20"/>
        <v/>
      </c>
      <c r="T150" s="25" t="s">
        <v>361</v>
      </c>
      <c r="U150" s="26">
        <v>1504</v>
      </c>
      <c r="V150" s="26">
        <v>21</v>
      </c>
    </row>
    <row r="151" spans="2:22" ht="15" customHeight="1" x14ac:dyDescent="0.25">
      <c r="B151" s="23">
        <f t="shared" si="14"/>
        <v>145</v>
      </c>
      <c r="C151" s="26" t="s">
        <v>362</v>
      </c>
      <c r="D151" s="26">
        <v>17</v>
      </c>
      <c r="E151" s="26"/>
      <c r="F151" s="23">
        <f t="shared" si="15"/>
        <v>145</v>
      </c>
      <c r="G151" s="26" t="s">
        <v>447</v>
      </c>
      <c r="H151" s="26">
        <v>0</v>
      </c>
      <c r="I151" s="25"/>
      <c r="J151" s="26" t="str">
        <f t="shared" si="16"/>
        <v xml:space="preserve">Nicaragua </v>
      </c>
      <c r="K151" s="26">
        <f t="shared" si="17"/>
        <v>480</v>
      </c>
      <c r="L151" s="25"/>
      <c r="M151" s="26" t="str">
        <f t="shared" si="18"/>
        <v xml:space="preserve">Nicaragua </v>
      </c>
      <c r="N151" s="26">
        <f t="shared" si="19"/>
        <v>18</v>
      </c>
      <c r="O151" s="25"/>
      <c r="P151" s="25" t="s">
        <v>412</v>
      </c>
      <c r="Q151" s="26">
        <v>759</v>
      </c>
      <c r="R151" s="26">
        <v>35</v>
      </c>
      <c r="S151" s="78" t="str">
        <f t="shared" si="20"/>
        <v/>
      </c>
      <c r="T151" s="25" t="s">
        <v>412</v>
      </c>
      <c r="U151" s="26">
        <v>279</v>
      </c>
      <c r="V151" s="26">
        <v>17</v>
      </c>
    </row>
    <row r="152" spans="2:22" ht="15" customHeight="1" x14ac:dyDescent="0.25">
      <c r="B152" s="23">
        <f t="shared" si="14"/>
        <v>146</v>
      </c>
      <c r="C152" s="26" t="s">
        <v>390</v>
      </c>
      <c r="D152" s="26">
        <v>16</v>
      </c>
      <c r="E152" s="26"/>
      <c r="F152" s="23">
        <f t="shared" si="15"/>
        <v>146</v>
      </c>
      <c r="G152" s="26" t="s">
        <v>431</v>
      </c>
      <c r="H152" s="26">
        <v>0</v>
      </c>
      <c r="I152" s="25"/>
      <c r="J152" s="26" t="str">
        <f t="shared" si="16"/>
        <v xml:space="preserve">Niger </v>
      </c>
      <c r="K152" s="26">
        <f t="shared" si="17"/>
        <v>18</v>
      </c>
      <c r="L152" s="25"/>
      <c r="M152" s="26" t="str">
        <f t="shared" si="18"/>
        <v xml:space="preserve">Niger </v>
      </c>
      <c r="N152" s="26">
        <f t="shared" si="19"/>
        <v>4</v>
      </c>
      <c r="O152" s="25"/>
      <c r="P152" s="26" t="s">
        <v>376</v>
      </c>
      <c r="Q152" s="26">
        <v>955</v>
      </c>
      <c r="R152" s="26">
        <v>64</v>
      </c>
      <c r="S152" s="78" t="str">
        <f t="shared" si="20"/>
        <v/>
      </c>
      <c r="T152" s="25" t="s">
        <v>376</v>
      </c>
      <c r="U152" s="26">
        <v>937</v>
      </c>
      <c r="V152" s="26">
        <v>60</v>
      </c>
    </row>
    <row r="153" spans="2:22" ht="15" customHeight="1" x14ac:dyDescent="0.25">
      <c r="B153" s="23">
        <f t="shared" si="14"/>
        <v>147</v>
      </c>
      <c r="C153" s="26" t="s">
        <v>377</v>
      </c>
      <c r="D153" s="26">
        <v>15</v>
      </c>
      <c r="E153" s="26"/>
      <c r="F153" s="23">
        <f t="shared" si="15"/>
        <v>147</v>
      </c>
      <c r="G153" s="26" t="s">
        <v>477</v>
      </c>
      <c r="H153" s="26">
        <v>0</v>
      </c>
      <c r="I153" s="25"/>
      <c r="J153" s="26" t="str">
        <f t="shared" si="16"/>
        <v xml:space="preserve">Nigeria </v>
      </c>
      <c r="K153" s="26">
        <f t="shared" si="17"/>
        <v>2041</v>
      </c>
      <c r="L153" s="25"/>
      <c r="M153" s="26" t="str">
        <f t="shared" si="18"/>
        <v xml:space="preserve">Nigeria </v>
      </c>
      <c r="N153" s="26">
        <f t="shared" si="19"/>
        <v>40</v>
      </c>
      <c r="O153" s="25"/>
      <c r="P153" s="25" t="s">
        <v>326</v>
      </c>
      <c r="Q153" s="26">
        <v>9302</v>
      </c>
      <c r="R153" s="26">
        <v>261</v>
      </c>
      <c r="S153" s="78" t="str">
        <f t="shared" si="20"/>
        <v/>
      </c>
      <c r="T153" s="26" t="s">
        <v>326</v>
      </c>
      <c r="U153" s="26">
        <v>7261</v>
      </c>
      <c r="V153" s="26">
        <v>221</v>
      </c>
    </row>
    <row r="154" spans="2:22" ht="15" customHeight="1" x14ac:dyDescent="0.25">
      <c r="B154" s="23">
        <f t="shared" si="14"/>
        <v>148</v>
      </c>
      <c r="C154" s="26" t="s">
        <v>369</v>
      </c>
      <c r="D154" s="26">
        <v>14</v>
      </c>
      <c r="E154" s="26"/>
      <c r="F154" s="23">
        <f t="shared" si="15"/>
        <v>148</v>
      </c>
      <c r="G154" s="26" t="s">
        <v>432</v>
      </c>
      <c r="H154" s="26">
        <v>0</v>
      </c>
      <c r="I154" s="25"/>
      <c r="J154" s="26" t="str">
        <f t="shared" si="16"/>
        <v xml:space="preserve">North Macedonia </v>
      </c>
      <c r="K154" s="26">
        <f t="shared" si="17"/>
        <v>208</v>
      </c>
      <c r="L154" s="25"/>
      <c r="M154" s="26" t="str">
        <f t="shared" si="18"/>
        <v xml:space="preserve">North Macedonia </v>
      </c>
      <c r="N154" s="26">
        <f t="shared" si="19"/>
        <v>14</v>
      </c>
      <c r="O154" s="25"/>
      <c r="P154" s="26" t="s">
        <v>353</v>
      </c>
      <c r="Q154" s="26">
        <v>2129</v>
      </c>
      <c r="R154" s="26">
        <v>126</v>
      </c>
      <c r="S154" s="78" t="str">
        <f t="shared" si="20"/>
        <v/>
      </c>
      <c r="T154" s="25" t="s">
        <v>353</v>
      </c>
      <c r="U154" s="26">
        <v>1921</v>
      </c>
      <c r="V154" s="26">
        <v>112</v>
      </c>
    </row>
    <row r="155" spans="2:22" ht="15" customHeight="1" x14ac:dyDescent="0.25">
      <c r="B155" s="23">
        <f t="shared" si="14"/>
        <v>149</v>
      </c>
      <c r="C155" s="26" t="s">
        <v>430</v>
      </c>
      <c r="D155" s="26">
        <v>12</v>
      </c>
      <c r="E155" s="26"/>
      <c r="F155" s="23">
        <f t="shared" si="15"/>
        <v>149</v>
      </c>
      <c r="G155" s="26" t="s">
        <v>393</v>
      </c>
      <c r="H155" s="26">
        <v>0</v>
      </c>
      <c r="I155" s="25"/>
      <c r="J155" s="26" t="str">
        <f t="shared" si="16"/>
        <v xml:space="preserve">Norway </v>
      </c>
      <c r="K155" s="26">
        <f t="shared" si="17"/>
        <v>90</v>
      </c>
      <c r="L155" s="25"/>
      <c r="M155" s="26" t="str">
        <f t="shared" si="18"/>
        <v xml:space="preserve">Norway </v>
      </c>
      <c r="N155" s="26">
        <f t="shared" si="19"/>
        <v>1</v>
      </c>
      <c r="O155" s="25"/>
      <c r="P155" s="25" t="s">
        <v>319</v>
      </c>
      <c r="Q155" s="26">
        <v>8422</v>
      </c>
      <c r="R155" s="26">
        <v>236</v>
      </c>
      <c r="S155" s="78" t="str">
        <f t="shared" si="20"/>
        <v/>
      </c>
      <c r="T155" s="26" t="s">
        <v>319</v>
      </c>
      <c r="U155" s="26">
        <v>8332</v>
      </c>
      <c r="V155" s="26">
        <v>235</v>
      </c>
    </row>
    <row r="156" spans="2:22" ht="15" customHeight="1" x14ac:dyDescent="0.25">
      <c r="B156" s="23">
        <f t="shared" si="14"/>
        <v>150</v>
      </c>
      <c r="C156" s="26" t="s">
        <v>432</v>
      </c>
      <c r="D156" s="26">
        <v>12</v>
      </c>
      <c r="E156" s="26"/>
      <c r="F156" s="23">
        <f t="shared" si="15"/>
        <v>150</v>
      </c>
      <c r="G156" s="26" t="s">
        <v>281</v>
      </c>
      <c r="H156" s="26">
        <v>0</v>
      </c>
      <c r="I156" s="25"/>
      <c r="J156" s="26" t="str">
        <f t="shared" si="16"/>
        <v xml:space="preserve">Oman </v>
      </c>
      <c r="K156" s="26">
        <f t="shared" si="17"/>
        <v>3026</v>
      </c>
      <c r="L156" s="25"/>
      <c r="M156" s="26" t="str">
        <f t="shared" si="18"/>
        <v xml:space="preserve">Oman </v>
      </c>
      <c r="N156" s="26">
        <f t="shared" si="19"/>
        <v>6</v>
      </c>
      <c r="O156" s="25"/>
      <c r="P156" s="25" t="s">
        <v>330</v>
      </c>
      <c r="Q156" s="26">
        <v>9820</v>
      </c>
      <c r="R156" s="26">
        <v>40</v>
      </c>
      <c r="S156" s="78" t="str">
        <f t="shared" si="20"/>
        <v/>
      </c>
      <c r="T156" s="26" t="s">
        <v>330</v>
      </c>
      <c r="U156" s="26">
        <v>6794</v>
      </c>
      <c r="V156" s="26">
        <v>34</v>
      </c>
    </row>
    <row r="157" spans="2:22" ht="15" customHeight="1" x14ac:dyDescent="0.25">
      <c r="B157" s="23">
        <f t="shared" si="14"/>
        <v>151</v>
      </c>
      <c r="C157" s="26" t="s">
        <v>425</v>
      </c>
      <c r="D157" s="26">
        <v>10</v>
      </c>
      <c r="E157" s="26"/>
      <c r="F157" s="23">
        <f t="shared" si="15"/>
        <v>151</v>
      </c>
      <c r="G157" s="26" t="s">
        <v>378</v>
      </c>
      <c r="H157" s="26">
        <v>0</v>
      </c>
      <c r="I157" s="25"/>
      <c r="J157" s="26" t="str">
        <f t="shared" si="16"/>
        <v xml:space="preserve">Pakistan </v>
      </c>
      <c r="K157" s="26">
        <f t="shared" si="17"/>
        <v>14020</v>
      </c>
      <c r="L157" s="25"/>
      <c r="M157" s="26" t="str">
        <f t="shared" si="18"/>
        <v xml:space="preserve">Pakistan </v>
      </c>
      <c r="N157" s="26">
        <f t="shared" si="19"/>
        <v>294</v>
      </c>
      <c r="O157" s="25"/>
      <c r="P157" s="25" t="s">
        <v>287</v>
      </c>
      <c r="Q157" s="26">
        <v>66457</v>
      </c>
      <c r="R157" s="26">
        <v>1395</v>
      </c>
      <c r="S157" s="78" t="str">
        <f t="shared" si="20"/>
        <v/>
      </c>
      <c r="T157" s="26" t="s">
        <v>287</v>
      </c>
      <c r="U157" s="26">
        <v>52437</v>
      </c>
      <c r="V157" s="26">
        <v>1101</v>
      </c>
    </row>
    <row r="158" spans="2:22" ht="15" customHeight="1" x14ac:dyDescent="0.25">
      <c r="B158" s="23">
        <f t="shared" si="14"/>
        <v>152</v>
      </c>
      <c r="C158" s="26" t="s">
        <v>389</v>
      </c>
      <c r="D158" s="26">
        <v>10</v>
      </c>
      <c r="E158" s="26"/>
      <c r="F158" s="23">
        <f t="shared" si="15"/>
        <v>152</v>
      </c>
      <c r="G158" s="26" t="s">
        <v>464</v>
      </c>
      <c r="H158" s="26">
        <v>0</v>
      </c>
      <c r="I158" s="25"/>
      <c r="J158" s="26" t="str">
        <f t="shared" si="16"/>
        <v xml:space="preserve">Palestine </v>
      </c>
      <c r="K158" s="26">
        <f t="shared" si="17"/>
        <v>23</v>
      </c>
      <c r="L158" s="25"/>
      <c r="M158" s="26" t="str">
        <f t="shared" si="18"/>
        <v xml:space="preserve">Palestine </v>
      </c>
      <c r="N158" s="26">
        <f t="shared" si="19"/>
        <v>1</v>
      </c>
      <c r="O158" s="25"/>
      <c r="P158" s="26" t="s">
        <v>402</v>
      </c>
      <c r="Q158" s="26">
        <v>446</v>
      </c>
      <c r="R158" s="26">
        <v>3</v>
      </c>
      <c r="S158" s="78" t="str">
        <f t="shared" si="20"/>
        <v/>
      </c>
      <c r="T158" s="25" t="s">
        <v>402</v>
      </c>
      <c r="U158" s="26">
        <v>423</v>
      </c>
      <c r="V158" s="26">
        <v>2</v>
      </c>
    </row>
    <row r="159" spans="2:22" ht="15" customHeight="1" x14ac:dyDescent="0.25">
      <c r="B159" s="23">
        <f t="shared" si="14"/>
        <v>153</v>
      </c>
      <c r="C159" s="26" t="s">
        <v>456</v>
      </c>
      <c r="D159" s="26">
        <v>9</v>
      </c>
      <c r="E159" s="26"/>
      <c r="F159" s="23">
        <f t="shared" si="15"/>
        <v>153</v>
      </c>
      <c r="G159" s="26" t="s">
        <v>377</v>
      </c>
      <c r="H159" s="26">
        <v>0</v>
      </c>
      <c r="I159" s="25"/>
      <c r="J159" s="26" t="str">
        <f t="shared" si="16"/>
        <v xml:space="preserve">Panama </v>
      </c>
      <c r="K159" s="26">
        <f t="shared" si="17"/>
        <v>2264</v>
      </c>
      <c r="L159" s="25"/>
      <c r="M159" s="26" t="str">
        <f t="shared" si="18"/>
        <v xml:space="preserve">Panama </v>
      </c>
      <c r="N159" s="26">
        <f t="shared" si="19"/>
        <v>31</v>
      </c>
      <c r="O159" s="25"/>
      <c r="P159" s="25" t="s">
        <v>315</v>
      </c>
      <c r="Q159" s="26">
        <v>12531</v>
      </c>
      <c r="R159" s="26">
        <v>326</v>
      </c>
      <c r="S159" s="78" t="str">
        <f t="shared" si="20"/>
        <v/>
      </c>
      <c r="T159" s="26" t="s">
        <v>315</v>
      </c>
      <c r="U159" s="26">
        <v>10267</v>
      </c>
      <c r="V159" s="26">
        <v>295</v>
      </c>
    </row>
    <row r="160" spans="2:22" ht="15" customHeight="1" x14ac:dyDescent="0.25">
      <c r="B160" s="23">
        <f t="shared" si="14"/>
        <v>154</v>
      </c>
      <c r="C160" s="26" t="s">
        <v>450</v>
      </c>
      <c r="D160" s="26">
        <v>9</v>
      </c>
      <c r="E160" s="26"/>
      <c r="F160" s="23">
        <f t="shared" si="15"/>
        <v>154</v>
      </c>
      <c r="G160" s="26" t="s">
        <v>387</v>
      </c>
      <c r="H160" s="26">
        <v>0</v>
      </c>
      <c r="I160" s="25"/>
      <c r="J160" s="26" t="str">
        <f t="shared" si="16"/>
        <v xml:space="preserve">Papua New Guinea </v>
      </c>
      <c r="K160" s="26">
        <f t="shared" si="17"/>
        <v>0</v>
      </c>
      <c r="L160" s="25"/>
      <c r="M160" s="26" t="str">
        <f t="shared" si="18"/>
        <v xml:space="preserve">Papua New Guinea </v>
      </c>
      <c r="N160" s="26">
        <f t="shared" si="19"/>
        <v>0</v>
      </c>
      <c r="O160" s="25"/>
      <c r="P160" s="25" t="s">
        <v>476</v>
      </c>
      <c r="Q160" s="26">
        <v>8</v>
      </c>
      <c r="R160" s="26"/>
      <c r="S160" s="78" t="str">
        <f t="shared" si="20"/>
        <v/>
      </c>
      <c r="T160" s="25" t="s">
        <v>476</v>
      </c>
      <c r="U160" s="26">
        <v>8</v>
      </c>
      <c r="V160" s="26"/>
    </row>
    <row r="161" spans="2:22" ht="15" customHeight="1" x14ac:dyDescent="0.25">
      <c r="B161" s="23">
        <f t="shared" si="14"/>
        <v>155</v>
      </c>
      <c r="C161" s="26" t="s">
        <v>463</v>
      </c>
      <c r="D161" s="26">
        <v>8</v>
      </c>
      <c r="E161" s="26"/>
      <c r="F161" s="23">
        <f t="shared" si="15"/>
        <v>155</v>
      </c>
      <c r="G161" s="26" t="s">
        <v>465</v>
      </c>
      <c r="H161" s="26">
        <v>0</v>
      </c>
      <c r="I161" s="25"/>
      <c r="J161" s="26" t="str">
        <f t="shared" si="16"/>
        <v xml:space="preserve">Paraguay </v>
      </c>
      <c r="K161" s="26">
        <f t="shared" si="17"/>
        <v>79</v>
      </c>
      <c r="L161" s="25"/>
      <c r="M161" s="26" t="str">
        <f t="shared" si="18"/>
        <v xml:space="preserve">Paraguay </v>
      </c>
      <c r="N161" s="26">
        <f t="shared" si="19"/>
        <v>0</v>
      </c>
      <c r="O161" s="25"/>
      <c r="P161" s="25" t="s">
        <v>382</v>
      </c>
      <c r="Q161" s="26">
        <v>917</v>
      </c>
      <c r="R161" s="26">
        <v>11</v>
      </c>
      <c r="S161" s="78" t="str">
        <f t="shared" si="20"/>
        <v/>
      </c>
      <c r="T161" s="25" t="s">
        <v>382</v>
      </c>
      <c r="U161" s="26">
        <v>838</v>
      </c>
      <c r="V161" s="26">
        <v>11</v>
      </c>
    </row>
    <row r="162" spans="2:22" ht="15" customHeight="1" x14ac:dyDescent="0.25">
      <c r="B162" s="23">
        <f t="shared" si="14"/>
        <v>156</v>
      </c>
      <c r="C162" s="26" t="s">
        <v>424</v>
      </c>
      <c r="D162" s="26">
        <v>6</v>
      </c>
      <c r="E162" s="26"/>
      <c r="F162" s="23">
        <f t="shared" si="15"/>
        <v>156</v>
      </c>
      <c r="G162" s="26" t="s">
        <v>449</v>
      </c>
      <c r="H162" s="26">
        <v>0</v>
      </c>
      <c r="I162" s="25"/>
      <c r="J162" s="26" t="str">
        <f t="shared" si="16"/>
        <v xml:space="preserve">Peru </v>
      </c>
      <c r="K162" s="26">
        <f t="shared" si="17"/>
        <v>36587</v>
      </c>
      <c r="L162" s="25"/>
      <c r="M162" s="26" t="str">
        <f t="shared" si="18"/>
        <v xml:space="preserve">Peru </v>
      </c>
      <c r="N162" s="26">
        <f t="shared" si="19"/>
        <v>986</v>
      </c>
      <c r="O162" s="25"/>
      <c r="P162" s="25" t="s">
        <v>280</v>
      </c>
      <c r="Q162" s="26">
        <v>148285</v>
      </c>
      <c r="R162" s="26">
        <v>4230</v>
      </c>
      <c r="S162" s="78" t="str">
        <f t="shared" si="20"/>
        <v/>
      </c>
      <c r="T162" s="26" t="s">
        <v>280</v>
      </c>
      <c r="U162" s="26">
        <v>111698</v>
      </c>
      <c r="V162" s="26">
        <v>3244</v>
      </c>
    </row>
    <row r="163" spans="2:22" ht="15" customHeight="1" x14ac:dyDescent="0.25">
      <c r="B163" s="23">
        <f t="shared" si="14"/>
        <v>157</v>
      </c>
      <c r="C163" s="26" t="s">
        <v>435</v>
      </c>
      <c r="D163" s="26">
        <v>5</v>
      </c>
      <c r="E163" s="26"/>
      <c r="F163" s="23">
        <f t="shared" si="15"/>
        <v>157</v>
      </c>
      <c r="G163" s="26" t="s">
        <v>416</v>
      </c>
      <c r="H163" s="26">
        <v>0</v>
      </c>
      <c r="I163" s="25"/>
      <c r="J163" s="26" t="str">
        <f t="shared" si="16"/>
        <v xml:space="preserve">Philippines </v>
      </c>
      <c r="K163" s="26">
        <f t="shared" si="17"/>
        <v>3037</v>
      </c>
      <c r="L163" s="25"/>
      <c r="M163" s="26" t="str">
        <f t="shared" si="18"/>
        <v xml:space="preserve">Philippines </v>
      </c>
      <c r="N163" s="26">
        <f t="shared" si="19"/>
        <v>85</v>
      </c>
      <c r="O163" s="25"/>
      <c r="P163" s="25" t="s">
        <v>311</v>
      </c>
      <c r="Q163" s="26">
        <v>16634</v>
      </c>
      <c r="R163" s="26">
        <v>942</v>
      </c>
      <c r="S163" s="78" t="str">
        <f t="shared" si="20"/>
        <v/>
      </c>
      <c r="T163" s="26" t="s">
        <v>311</v>
      </c>
      <c r="U163" s="26">
        <v>13597</v>
      </c>
      <c r="V163" s="26">
        <v>857</v>
      </c>
    </row>
    <row r="164" spans="2:22" ht="15" customHeight="1" x14ac:dyDescent="0.25">
      <c r="B164" s="23">
        <f t="shared" si="14"/>
        <v>158</v>
      </c>
      <c r="C164" s="26" t="s">
        <v>451</v>
      </c>
      <c r="D164" s="26">
        <v>5</v>
      </c>
      <c r="E164" s="26"/>
      <c r="F164" s="23">
        <f t="shared" si="15"/>
        <v>158</v>
      </c>
      <c r="G164" s="26" t="s">
        <v>420</v>
      </c>
      <c r="H164" s="26">
        <v>0</v>
      </c>
      <c r="I164" s="25"/>
      <c r="J164" s="26" t="str">
        <f t="shared" si="16"/>
        <v xml:space="preserve">Poland </v>
      </c>
      <c r="K164" s="26">
        <f t="shared" si="17"/>
        <v>2536</v>
      </c>
      <c r="L164" s="25"/>
      <c r="M164" s="26" t="str">
        <f t="shared" si="18"/>
        <v xml:space="preserve">Poland </v>
      </c>
      <c r="N164" s="26">
        <f t="shared" si="19"/>
        <v>69</v>
      </c>
      <c r="O164" s="25"/>
      <c r="P164" s="25" t="s">
        <v>301</v>
      </c>
      <c r="Q164" s="26">
        <v>23155</v>
      </c>
      <c r="R164" s="26">
        <v>1051</v>
      </c>
      <c r="S164" s="78" t="str">
        <f t="shared" si="20"/>
        <v/>
      </c>
      <c r="T164" s="26" t="s">
        <v>301</v>
      </c>
      <c r="U164" s="26">
        <v>20619</v>
      </c>
      <c r="V164" s="26">
        <v>982</v>
      </c>
    </row>
    <row r="165" spans="2:22" ht="15" customHeight="1" x14ac:dyDescent="0.25">
      <c r="B165" s="23">
        <f t="shared" si="14"/>
        <v>159</v>
      </c>
      <c r="C165" s="26" t="s">
        <v>364</v>
      </c>
      <c r="D165" s="26">
        <v>5</v>
      </c>
      <c r="E165" s="26"/>
      <c r="F165" s="23">
        <f t="shared" si="15"/>
        <v>159</v>
      </c>
      <c r="G165" s="26" t="s">
        <v>467</v>
      </c>
      <c r="H165" s="26">
        <v>0</v>
      </c>
      <c r="I165" s="25"/>
      <c r="J165" s="26" t="str">
        <f t="shared" si="16"/>
        <v xml:space="preserve">Portugal </v>
      </c>
      <c r="K165" s="26">
        <f t="shared" si="17"/>
        <v>1746</v>
      </c>
      <c r="L165" s="25"/>
      <c r="M165" s="26" t="str">
        <f t="shared" si="18"/>
        <v xml:space="preserve">Portugal </v>
      </c>
      <c r="N165" s="26">
        <f t="shared" si="19"/>
        <v>94</v>
      </c>
      <c r="O165" s="25"/>
      <c r="P165" s="26" t="s">
        <v>294</v>
      </c>
      <c r="Q165" s="26">
        <v>31946</v>
      </c>
      <c r="R165" s="26">
        <v>1383</v>
      </c>
      <c r="S165" s="78" t="str">
        <f t="shared" si="20"/>
        <v/>
      </c>
      <c r="T165" s="26" t="s">
        <v>294</v>
      </c>
      <c r="U165" s="26">
        <v>30200</v>
      </c>
      <c r="V165" s="26">
        <v>1289</v>
      </c>
    </row>
    <row r="166" spans="2:22" ht="15" customHeight="1" x14ac:dyDescent="0.25">
      <c r="B166" s="23">
        <f t="shared" si="14"/>
        <v>160</v>
      </c>
      <c r="C166" s="26" t="s">
        <v>460</v>
      </c>
      <c r="D166" s="26">
        <v>4</v>
      </c>
      <c r="E166" s="26"/>
      <c r="F166" s="23">
        <f t="shared" si="15"/>
        <v>160</v>
      </c>
      <c r="G166" s="26" t="s">
        <v>459</v>
      </c>
      <c r="H166" s="26">
        <v>0</v>
      </c>
      <c r="I166" s="25"/>
      <c r="J166" s="26" t="str">
        <f t="shared" si="16"/>
        <v xml:space="preserve">Qatar </v>
      </c>
      <c r="K166" s="26">
        <f t="shared" si="17"/>
        <v>12426</v>
      </c>
      <c r="L166" s="25"/>
      <c r="M166" s="26" t="str">
        <f t="shared" si="18"/>
        <v xml:space="preserve">Qatar </v>
      </c>
      <c r="N166" s="26">
        <f t="shared" si="19"/>
        <v>17</v>
      </c>
      <c r="O166" s="25"/>
      <c r="P166" s="25" t="s">
        <v>289</v>
      </c>
      <c r="Q166" s="26">
        <v>52907</v>
      </c>
      <c r="R166" s="26">
        <v>36</v>
      </c>
      <c r="S166" s="78" t="str">
        <f t="shared" si="20"/>
        <v/>
      </c>
      <c r="T166" s="26" t="s">
        <v>289</v>
      </c>
      <c r="U166" s="26">
        <v>40481</v>
      </c>
      <c r="V166" s="26">
        <v>19</v>
      </c>
    </row>
    <row r="167" spans="2:22" ht="15" customHeight="1" x14ac:dyDescent="0.25">
      <c r="B167" s="23">
        <f t="shared" si="14"/>
        <v>161</v>
      </c>
      <c r="C167" s="26" t="s">
        <v>410</v>
      </c>
      <c r="D167" s="26">
        <v>4</v>
      </c>
      <c r="E167" s="26"/>
      <c r="F167" s="23">
        <f t="shared" si="15"/>
        <v>161</v>
      </c>
      <c r="G167" s="26" t="s">
        <v>414</v>
      </c>
      <c r="H167" s="26">
        <v>0</v>
      </c>
      <c r="I167" s="25"/>
      <c r="J167" s="26" t="str">
        <f t="shared" si="16"/>
        <v xml:space="preserve">Réunion </v>
      </c>
      <c r="K167" s="26">
        <f t="shared" si="17"/>
        <v>21</v>
      </c>
      <c r="L167" s="25"/>
      <c r="M167" s="26" t="str">
        <f t="shared" si="18"/>
        <v xml:space="preserve">Réunion </v>
      </c>
      <c r="N167" s="26">
        <f t="shared" si="19"/>
        <v>0</v>
      </c>
      <c r="O167" s="25"/>
      <c r="P167" s="25" t="s">
        <v>399</v>
      </c>
      <c r="Q167" s="26">
        <v>470</v>
      </c>
      <c r="R167" s="26">
        <v>1</v>
      </c>
      <c r="S167" s="78" t="str">
        <f t="shared" si="20"/>
        <v/>
      </c>
      <c r="T167" s="25" t="s">
        <v>399</v>
      </c>
      <c r="U167" s="26">
        <v>449</v>
      </c>
      <c r="V167" s="26">
        <v>1</v>
      </c>
    </row>
    <row r="168" spans="2:22" ht="15" customHeight="1" x14ac:dyDescent="0.25">
      <c r="B168" s="23">
        <f t="shared" si="14"/>
        <v>162</v>
      </c>
      <c r="C168" s="26" t="s">
        <v>419</v>
      </c>
      <c r="D168" s="26">
        <v>3</v>
      </c>
      <c r="E168" s="26"/>
      <c r="F168" s="23">
        <f t="shared" si="15"/>
        <v>162</v>
      </c>
      <c r="G168" s="26" t="s">
        <v>442</v>
      </c>
      <c r="H168" s="26">
        <v>0</v>
      </c>
      <c r="I168" s="25"/>
      <c r="J168" s="26" t="str">
        <f t="shared" si="16"/>
        <v xml:space="preserve">Romania </v>
      </c>
      <c r="K168" s="26">
        <f t="shared" si="17"/>
        <v>1270</v>
      </c>
      <c r="L168" s="25"/>
      <c r="M168" s="26" t="str">
        <f t="shared" si="18"/>
        <v xml:space="preserve">Romania </v>
      </c>
      <c r="N168" s="26">
        <f t="shared" si="19"/>
        <v>82</v>
      </c>
      <c r="O168" s="25"/>
      <c r="P168" s="26" t="s">
        <v>305</v>
      </c>
      <c r="Q168" s="26">
        <v>18982</v>
      </c>
      <c r="R168" s="26">
        <v>1248</v>
      </c>
      <c r="S168" s="78" t="str">
        <f t="shared" si="20"/>
        <v/>
      </c>
      <c r="T168" s="26" t="s">
        <v>305</v>
      </c>
      <c r="U168" s="26">
        <v>17712</v>
      </c>
      <c r="V168" s="26">
        <v>1166</v>
      </c>
    </row>
    <row r="169" spans="2:22" ht="15" customHeight="1" x14ac:dyDescent="0.25">
      <c r="B169" s="23">
        <f t="shared" si="14"/>
        <v>163</v>
      </c>
      <c r="C169" s="26" t="s">
        <v>408</v>
      </c>
      <c r="D169" s="26">
        <v>3</v>
      </c>
      <c r="E169" s="26"/>
      <c r="F169" s="23">
        <f t="shared" si="15"/>
        <v>163</v>
      </c>
      <c r="G169" s="26" t="s">
        <v>453</v>
      </c>
      <c r="H169" s="26">
        <v>0</v>
      </c>
      <c r="I169" s="25"/>
      <c r="J169" s="26" t="str">
        <f t="shared" si="16"/>
        <v xml:space="preserve">Russia </v>
      </c>
      <c r="K169" s="26">
        <f t="shared" si="17"/>
        <v>61175</v>
      </c>
      <c r="L169" s="25"/>
      <c r="M169" s="26" t="str">
        <f t="shared" si="18"/>
        <v xml:space="preserve">Russia </v>
      </c>
      <c r="N169" s="26">
        <f t="shared" si="19"/>
        <v>1125</v>
      </c>
      <c r="O169" s="25"/>
      <c r="P169" s="26" t="s">
        <v>270</v>
      </c>
      <c r="Q169" s="26">
        <v>387623</v>
      </c>
      <c r="R169" s="26">
        <v>4374</v>
      </c>
      <c r="S169" s="78" t="str">
        <f t="shared" si="20"/>
        <v/>
      </c>
      <c r="T169" s="26" t="s">
        <v>270</v>
      </c>
      <c r="U169" s="26">
        <v>326448</v>
      </c>
      <c r="V169" s="26">
        <v>3249</v>
      </c>
    </row>
    <row r="170" spans="2:22" ht="15" customHeight="1" x14ac:dyDescent="0.25">
      <c r="B170" s="23">
        <f t="shared" si="14"/>
        <v>164</v>
      </c>
      <c r="C170" s="26" t="s">
        <v>479</v>
      </c>
      <c r="D170" s="26">
        <v>3</v>
      </c>
      <c r="E170" s="26"/>
      <c r="F170" s="23">
        <f t="shared" si="15"/>
        <v>164</v>
      </c>
      <c r="G170" s="26" t="s">
        <v>10</v>
      </c>
      <c r="H170" s="26">
        <v>0</v>
      </c>
      <c r="I170" s="25"/>
      <c r="J170" s="26" t="str">
        <f t="shared" si="16"/>
        <v xml:space="preserve">Rwanda </v>
      </c>
      <c r="K170" s="26">
        <f t="shared" si="17"/>
        <v>34</v>
      </c>
      <c r="L170" s="25"/>
      <c r="M170" s="26" t="str">
        <f t="shared" si="18"/>
        <v xml:space="preserve">Rwanda </v>
      </c>
      <c r="N170" s="26">
        <f t="shared" si="19"/>
        <v>0</v>
      </c>
      <c r="O170" s="25"/>
      <c r="P170" s="26" t="s">
        <v>411</v>
      </c>
      <c r="Q170" s="26">
        <v>355</v>
      </c>
      <c r="R170" s="26"/>
      <c r="S170" s="78" t="str">
        <f t="shared" si="20"/>
        <v/>
      </c>
      <c r="T170" s="25" t="s">
        <v>411</v>
      </c>
      <c r="U170" s="26">
        <v>321</v>
      </c>
      <c r="V170" s="26"/>
    </row>
    <row r="171" spans="2:22" ht="15" customHeight="1" x14ac:dyDescent="0.25">
      <c r="B171" s="23">
        <f t="shared" si="14"/>
        <v>165</v>
      </c>
      <c r="C171" s="26" t="s">
        <v>384</v>
      </c>
      <c r="D171" s="26">
        <v>2</v>
      </c>
      <c r="E171" s="26"/>
      <c r="F171" s="23">
        <f t="shared" si="15"/>
        <v>165</v>
      </c>
      <c r="G171" s="26" t="s">
        <v>425</v>
      </c>
      <c r="H171" s="26">
        <v>0</v>
      </c>
      <c r="I171" s="25"/>
      <c r="J171" s="26" t="str">
        <f t="shared" si="16"/>
        <v xml:space="preserve">S. Korea </v>
      </c>
      <c r="K171" s="26">
        <f t="shared" si="17"/>
        <v>276</v>
      </c>
      <c r="L171" s="25"/>
      <c r="M171" s="26" t="str">
        <f t="shared" si="18"/>
        <v xml:space="preserve">S. Korea </v>
      </c>
      <c r="N171" s="26">
        <f t="shared" si="19"/>
        <v>3</v>
      </c>
      <c r="O171" s="25"/>
      <c r="P171" s="25" t="s">
        <v>313</v>
      </c>
      <c r="Q171" s="26">
        <v>11441</v>
      </c>
      <c r="R171" s="26">
        <v>269</v>
      </c>
      <c r="S171" s="78" t="str">
        <f t="shared" si="20"/>
        <v/>
      </c>
      <c r="T171" s="26" t="s">
        <v>313</v>
      </c>
      <c r="U171" s="26">
        <v>11165</v>
      </c>
      <c r="V171" s="26">
        <v>266</v>
      </c>
    </row>
    <row r="172" spans="2:22" ht="15" customHeight="1" x14ac:dyDescent="0.25">
      <c r="B172" s="23">
        <f t="shared" si="14"/>
        <v>166</v>
      </c>
      <c r="C172" s="26" t="s">
        <v>437</v>
      </c>
      <c r="D172" s="26">
        <v>2</v>
      </c>
      <c r="E172" s="26"/>
      <c r="F172" s="23">
        <f t="shared" si="15"/>
        <v>166</v>
      </c>
      <c r="G172" s="26" t="s">
        <v>472</v>
      </c>
      <c r="H172" s="26">
        <v>0</v>
      </c>
      <c r="I172" s="25"/>
      <c r="J172" s="26" t="str">
        <f t="shared" si="16"/>
        <v xml:space="preserve">Saint Kitts and Nevis </v>
      </c>
      <c r="K172" s="26">
        <f t="shared" si="17"/>
        <v>0</v>
      </c>
      <c r="L172" s="25"/>
      <c r="M172" s="26" t="str">
        <f t="shared" si="18"/>
        <v xml:space="preserve">Saint Kitts and Nevis </v>
      </c>
      <c r="N172" s="26">
        <f t="shared" si="19"/>
        <v>0</v>
      </c>
      <c r="O172" s="25"/>
      <c r="P172" s="25" t="s">
        <v>466</v>
      </c>
      <c r="Q172" s="26">
        <v>15</v>
      </c>
      <c r="R172" s="26"/>
      <c r="S172" s="78" t="str">
        <f t="shared" si="20"/>
        <v/>
      </c>
      <c r="T172" s="25" t="s">
        <v>466</v>
      </c>
      <c r="U172" s="26">
        <v>15</v>
      </c>
      <c r="V172" s="26"/>
    </row>
    <row r="173" spans="2:22" ht="15" customHeight="1" x14ac:dyDescent="0.25">
      <c r="B173" s="23">
        <f t="shared" si="14"/>
        <v>167</v>
      </c>
      <c r="C173" s="26" t="s">
        <v>393</v>
      </c>
      <c r="D173" s="26">
        <v>2</v>
      </c>
      <c r="E173" s="26"/>
      <c r="F173" s="23">
        <f t="shared" si="15"/>
        <v>167</v>
      </c>
      <c r="G173" s="26" t="s">
        <v>455</v>
      </c>
      <c r="H173" s="26">
        <v>0</v>
      </c>
      <c r="I173" s="25"/>
      <c r="J173" s="26" t="str">
        <f t="shared" si="16"/>
        <v xml:space="preserve">Saint Lucia </v>
      </c>
      <c r="K173" s="26">
        <f t="shared" si="17"/>
        <v>0</v>
      </c>
      <c r="L173" s="25"/>
      <c r="M173" s="26" t="str">
        <f t="shared" si="18"/>
        <v xml:space="preserve">Saint Lucia </v>
      </c>
      <c r="N173" s="26">
        <f t="shared" si="19"/>
        <v>0</v>
      </c>
      <c r="O173" s="25"/>
      <c r="P173" s="25" t="s">
        <v>462</v>
      </c>
      <c r="Q173" s="26">
        <v>18</v>
      </c>
      <c r="R173" s="26"/>
      <c r="S173" s="78" t="str">
        <f t="shared" si="20"/>
        <v/>
      </c>
      <c r="T173" s="25" t="s">
        <v>462</v>
      </c>
      <c r="U173" s="26">
        <v>18</v>
      </c>
      <c r="V173" s="26"/>
    </row>
    <row r="174" spans="2:22" ht="15" customHeight="1" x14ac:dyDescent="0.25">
      <c r="B174" s="23">
        <f t="shared" si="14"/>
        <v>168</v>
      </c>
      <c r="C174" s="26" t="s">
        <v>350</v>
      </c>
      <c r="D174" s="26">
        <v>2</v>
      </c>
      <c r="E174" s="26"/>
      <c r="F174" s="23">
        <f t="shared" si="15"/>
        <v>168</v>
      </c>
      <c r="G174" s="26" t="s">
        <v>369</v>
      </c>
      <c r="H174" s="26">
        <v>0</v>
      </c>
      <c r="I174" s="25"/>
      <c r="J174" s="26" t="str">
        <f t="shared" si="16"/>
        <v xml:space="preserve">Saint Martin </v>
      </c>
      <c r="K174" s="26">
        <f t="shared" si="17"/>
        <v>1</v>
      </c>
      <c r="L174" s="25"/>
      <c r="M174" s="26" t="str">
        <f t="shared" si="18"/>
        <v xml:space="preserve">Saint Martin </v>
      </c>
      <c r="N174" s="26">
        <f t="shared" si="19"/>
        <v>0</v>
      </c>
      <c r="O174" s="25"/>
      <c r="P174" s="25" t="s">
        <v>448</v>
      </c>
      <c r="Q174" s="26">
        <v>41</v>
      </c>
      <c r="R174" s="26">
        <v>3</v>
      </c>
      <c r="S174" s="78" t="str">
        <f t="shared" si="20"/>
        <v/>
      </c>
      <c r="T174" s="25" t="s">
        <v>448</v>
      </c>
      <c r="U174" s="26">
        <v>40</v>
      </c>
      <c r="V174" s="26">
        <v>3</v>
      </c>
    </row>
    <row r="175" spans="2:22" ht="15" customHeight="1" x14ac:dyDescent="0.25">
      <c r="B175" s="23">
        <f t="shared" si="14"/>
        <v>169</v>
      </c>
      <c r="C175" s="26" t="s">
        <v>464</v>
      </c>
      <c r="D175" s="26">
        <v>2</v>
      </c>
      <c r="E175" s="26"/>
      <c r="F175" s="23">
        <f t="shared" si="15"/>
        <v>169</v>
      </c>
      <c r="G175" s="26" t="s">
        <v>355</v>
      </c>
      <c r="H175" s="26">
        <v>0</v>
      </c>
      <c r="I175" s="25"/>
      <c r="J175" s="26" t="str">
        <f t="shared" si="16"/>
        <v xml:space="preserve">Saint Pierre Miquelon </v>
      </c>
      <c r="K175" s="26">
        <f t="shared" si="17"/>
        <v>0</v>
      </c>
      <c r="L175" s="25"/>
      <c r="M175" s="26" t="str">
        <f t="shared" si="18"/>
        <v xml:space="preserve">Saint Pierre Miquelon </v>
      </c>
      <c r="N175" s="26">
        <f t="shared" si="19"/>
        <v>0</v>
      </c>
      <c r="O175" s="25"/>
      <c r="P175" s="25" t="s">
        <v>482</v>
      </c>
      <c r="Q175" s="26">
        <v>1</v>
      </c>
      <c r="R175" s="26"/>
      <c r="S175" s="78" t="str">
        <f t="shared" si="20"/>
        <v/>
      </c>
      <c r="T175" s="25" t="s">
        <v>482</v>
      </c>
      <c r="U175" s="11">
        <v>1</v>
      </c>
      <c r="V175" s="11"/>
    </row>
    <row r="176" spans="2:22" ht="15" customHeight="1" x14ac:dyDescent="0.25">
      <c r="B176" s="23">
        <f t="shared" si="14"/>
        <v>170</v>
      </c>
      <c r="C176" s="26" t="s">
        <v>472</v>
      </c>
      <c r="D176" s="26">
        <v>2</v>
      </c>
      <c r="E176" s="26"/>
      <c r="F176" s="23">
        <f t="shared" si="15"/>
        <v>170</v>
      </c>
      <c r="G176" s="26" t="s">
        <v>407</v>
      </c>
      <c r="H176" s="26">
        <v>0</v>
      </c>
      <c r="I176" s="25"/>
      <c r="J176" s="26" t="str">
        <f t="shared" si="16"/>
        <v xml:space="preserve">San Marino </v>
      </c>
      <c r="K176" s="26">
        <f t="shared" si="17"/>
        <v>10</v>
      </c>
      <c r="L176" s="25"/>
      <c r="M176" s="26" t="str">
        <f t="shared" si="18"/>
        <v xml:space="preserve">San Marino </v>
      </c>
      <c r="N176" s="26">
        <f t="shared" si="19"/>
        <v>1</v>
      </c>
      <c r="O176" s="25"/>
      <c r="P176" s="26" t="s">
        <v>389</v>
      </c>
      <c r="Q176" s="26">
        <v>671</v>
      </c>
      <c r="R176" s="26">
        <v>42</v>
      </c>
      <c r="S176" s="78" t="str">
        <f t="shared" si="20"/>
        <v/>
      </c>
      <c r="T176" s="25" t="s">
        <v>389</v>
      </c>
      <c r="U176" s="26">
        <v>661</v>
      </c>
      <c r="V176" s="26">
        <v>41</v>
      </c>
    </row>
    <row r="177" spans="2:22" ht="15" customHeight="1" x14ac:dyDescent="0.25">
      <c r="B177" s="23">
        <f t="shared" si="14"/>
        <v>171</v>
      </c>
      <c r="C177" s="26" t="s">
        <v>355</v>
      </c>
      <c r="D177" s="26">
        <v>2</v>
      </c>
      <c r="E177" s="26"/>
      <c r="F177" s="23">
        <f t="shared" si="15"/>
        <v>171</v>
      </c>
      <c r="G177" s="26" t="s">
        <v>394</v>
      </c>
      <c r="H177" s="26">
        <v>0</v>
      </c>
      <c r="I177" s="25"/>
      <c r="J177" s="26" t="str">
        <f t="shared" si="16"/>
        <v xml:space="preserve">Sao Tome and Principe </v>
      </c>
      <c r="K177" s="26">
        <f t="shared" si="17"/>
        <v>212</v>
      </c>
      <c r="L177" s="25"/>
      <c r="M177" s="26" t="str">
        <f t="shared" si="18"/>
        <v xml:space="preserve">Sao Tome and Principe </v>
      </c>
      <c r="N177" s="26">
        <f t="shared" si="19"/>
        <v>4</v>
      </c>
      <c r="O177" s="25"/>
      <c r="P177" s="26" t="s">
        <v>413</v>
      </c>
      <c r="Q177" s="26">
        <v>463</v>
      </c>
      <c r="R177" s="26">
        <v>12</v>
      </c>
      <c r="S177" s="78" t="str">
        <f t="shared" si="20"/>
        <v/>
      </c>
      <c r="T177" s="25" t="s">
        <v>413</v>
      </c>
      <c r="U177" s="26">
        <v>251</v>
      </c>
      <c r="V177" s="26">
        <v>8</v>
      </c>
    </row>
    <row r="178" spans="2:22" ht="15" customHeight="1" x14ac:dyDescent="0.25">
      <c r="B178" s="23">
        <f t="shared" si="14"/>
        <v>172</v>
      </c>
      <c r="C178" s="26" t="s">
        <v>431</v>
      </c>
      <c r="D178" s="26">
        <v>1</v>
      </c>
      <c r="E178" s="26"/>
      <c r="F178" s="23">
        <f t="shared" si="15"/>
        <v>172</v>
      </c>
      <c r="G178" s="26" t="s">
        <v>388</v>
      </c>
      <c r="H178" s="26">
        <v>0</v>
      </c>
      <c r="I178" s="25"/>
      <c r="J178" s="26" t="str">
        <f t="shared" si="16"/>
        <v xml:space="preserve">Saudi Arabia </v>
      </c>
      <c r="K178" s="26">
        <f t="shared" si="17"/>
        <v>14047</v>
      </c>
      <c r="L178" s="25"/>
      <c r="M178" s="26" t="str">
        <f t="shared" si="18"/>
        <v xml:space="preserve">Saudi Arabia </v>
      </c>
      <c r="N178" s="26">
        <f t="shared" si="19"/>
        <v>94</v>
      </c>
      <c r="O178" s="25"/>
      <c r="P178" s="25" t="s">
        <v>283</v>
      </c>
      <c r="Q178" s="26">
        <v>81766</v>
      </c>
      <c r="R178" s="26">
        <v>458</v>
      </c>
      <c r="S178" s="78" t="str">
        <f t="shared" si="20"/>
        <v/>
      </c>
      <c r="T178" s="26" t="s">
        <v>283</v>
      </c>
      <c r="U178" s="26">
        <v>67719</v>
      </c>
      <c r="V178" s="26">
        <v>364</v>
      </c>
    </row>
    <row r="179" spans="2:22" ht="15" customHeight="1" x14ac:dyDescent="0.25">
      <c r="B179" s="23">
        <f t="shared" si="14"/>
        <v>173</v>
      </c>
      <c r="C179" s="26" t="s">
        <v>455</v>
      </c>
      <c r="D179" s="26">
        <v>1</v>
      </c>
      <c r="E179" s="26"/>
      <c r="F179" s="23">
        <f t="shared" si="15"/>
        <v>173</v>
      </c>
      <c r="G179" s="26" t="s">
        <v>457</v>
      </c>
      <c r="H179" s="26">
        <v>0</v>
      </c>
      <c r="I179" s="25"/>
      <c r="J179" s="26" t="str">
        <f t="shared" si="16"/>
        <v xml:space="preserve">Senegal </v>
      </c>
      <c r="K179" s="26">
        <f t="shared" si="17"/>
        <v>520</v>
      </c>
      <c r="L179" s="25"/>
      <c r="M179" s="26" t="str">
        <f t="shared" si="18"/>
        <v xml:space="preserve">Senegal </v>
      </c>
      <c r="N179" s="26">
        <f t="shared" si="19"/>
        <v>8</v>
      </c>
      <c r="O179" s="25"/>
      <c r="P179" s="25" t="s">
        <v>344</v>
      </c>
      <c r="Q179" s="26">
        <v>3429</v>
      </c>
      <c r="R179" s="26">
        <v>41</v>
      </c>
      <c r="S179" s="78" t="str">
        <f t="shared" si="20"/>
        <v/>
      </c>
      <c r="T179" s="25" t="s">
        <v>344</v>
      </c>
      <c r="U179" s="26">
        <v>2909</v>
      </c>
      <c r="V179" s="26">
        <v>33</v>
      </c>
    </row>
    <row r="180" spans="2:22" ht="15" customHeight="1" x14ac:dyDescent="0.25">
      <c r="B180" s="23">
        <f t="shared" si="14"/>
        <v>174</v>
      </c>
      <c r="C180" s="26" t="s">
        <v>436</v>
      </c>
      <c r="D180" s="26">
        <v>1</v>
      </c>
      <c r="E180" s="26"/>
      <c r="F180" s="23">
        <f t="shared" si="15"/>
        <v>174</v>
      </c>
      <c r="G180" s="26" t="s">
        <v>373</v>
      </c>
      <c r="H180" s="26">
        <v>0</v>
      </c>
      <c r="I180" s="25"/>
      <c r="J180" s="26" t="str">
        <f t="shared" si="16"/>
        <v xml:space="preserve">Serbia </v>
      </c>
      <c r="K180" s="26">
        <f t="shared" si="17"/>
        <v>330</v>
      </c>
      <c r="L180" s="25"/>
      <c r="M180" s="26" t="str">
        <f t="shared" si="18"/>
        <v xml:space="preserve">Serbia </v>
      </c>
      <c r="N180" s="26">
        <f t="shared" si="19"/>
        <v>5</v>
      </c>
      <c r="O180" s="25"/>
      <c r="P180" s="25" t="s">
        <v>314</v>
      </c>
      <c r="Q180" s="26">
        <v>11354</v>
      </c>
      <c r="R180" s="26">
        <v>242</v>
      </c>
      <c r="S180" s="78" t="str">
        <f t="shared" si="20"/>
        <v/>
      </c>
      <c r="T180" s="26" t="s">
        <v>314</v>
      </c>
      <c r="U180" s="26">
        <v>11024</v>
      </c>
      <c r="V180" s="26">
        <v>237</v>
      </c>
    </row>
    <row r="181" spans="2:22" ht="15" customHeight="1" x14ac:dyDescent="0.25">
      <c r="B181" s="23">
        <f t="shared" si="14"/>
        <v>175</v>
      </c>
      <c r="C181" s="26" t="s">
        <v>461</v>
      </c>
      <c r="D181" s="26">
        <v>1</v>
      </c>
      <c r="E181" s="26"/>
      <c r="F181" s="23">
        <f t="shared" si="15"/>
        <v>175</v>
      </c>
      <c r="G181" s="26" t="s">
        <v>481</v>
      </c>
      <c r="H181" s="26">
        <v>0</v>
      </c>
      <c r="I181" s="25"/>
      <c r="J181" s="26" t="str">
        <f t="shared" si="16"/>
        <v xml:space="preserve">Seychelles </v>
      </c>
      <c r="K181" s="26">
        <f t="shared" si="17"/>
        <v>0</v>
      </c>
      <c r="L181" s="25"/>
      <c r="M181" s="26" t="str">
        <f t="shared" si="18"/>
        <v xml:space="preserve">Seychelles </v>
      </c>
      <c r="N181" s="26">
        <f t="shared" si="19"/>
        <v>0</v>
      </c>
      <c r="O181" s="25"/>
      <c r="P181" s="25" t="s">
        <v>473</v>
      </c>
      <c r="Q181" s="26">
        <v>11</v>
      </c>
      <c r="R181" s="26"/>
      <c r="S181" s="78" t="str">
        <f t="shared" si="20"/>
        <v/>
      </c>
      <c r="T181" s="25" t="s">
        <v>473</v>
      </c>
      <c r="U181" s="26">
        <v>11</v>
      </c>
      <c r="V181" s="26"/>
    </row>
    <row r="182" spans="2:22" ht="15" customHeight="1" x14ac:dyDescent="0.25">
      <c r="B182" s="23">
        <f t="shared" si="14"/>
        <v>176</v>
      </c>
      <c r="C182" s="26" t="s">
        <v>448</v>
      </c>
      <c r="D182" s="26">
        <v>1</v>
      </c>
      <c r="E182" s="26"/>
      <c r="F182" s="23">
        <f t="shared" si="15"/>
        <v>176</v>
      </c>
      <c r="G182" s="26" t="s">
        <v>438</v>
      </c>
      <c r="H182" s="26">
        <v>0</v>
      </c>
      <c r="I182" s="25"/>
      <c r="J182" s="26" t="str">
        <f t="shared" si="16"/>
        <v xml:space="preserve">Sierra Leone </v>
      </c>
      <c r="K182" s="26">
        <f t="shared" si="17"/>
        <v>223</v>
      </c>
      <c r="L182" s="25"/>
      <c r="M182" s="26" t="str">
        <f t="shared" si="18"/>
        <v xml:space="preserve">Sierra Leone </v>
      </c>
      <c r="N182" s="26">
        <f t="shared" si="19"/>
        <v>7</v>
      </c>
      <c r="O182" s="25"/>
      <c r="P182" s="25" t="s">
        <v>392</v>
      </c>
      <c r="Q182" s="26">
        <v>829</v>
      </c>
      <c r="R182" s="26">
        <v>45</v>
      </c>
      <c r="S182" s="78" t="str">
        <f t="shared" si="20"/>
        <v/>
      </c>
      <c r="T182" s="25" t="s">
        <v>392</v>
      </c>
      <c r="U182" s="26">
        <v>606</v>
      </c>
      <c r="V182" s="26">
        <v>38</v>
      </c>
    </row>
    <row r="183" spans="2:22" ht="15" customHeight="1" x14ac:dyDescent="0.25">
      <c r="B183" s="23">
        <f t="shared" si="14"/>
        <v>177</v>
      </c>
      <c r="C183" s="26" t="s">
        <v>471</v>
      </c>
      <c r="D183" s="26">
        <v>1</v>
      </c>
      <c r="E183" s="26"/>
      <c r="F183" s="23">
        <f t="shared" si="15"/>
        <v>177</v>
      </c>
      <c r="G183" s="26" t="s">
        <v>446</v>
      </c>
      <c r="H183" s="26">
        <v>0</v>
      </c>
      <c r="I183" s="25"/>
      <c r="J183" s="26" t="str">
        <f t="shared" si="16"/>
        <v xml:space="preserve">Singapore </v>
      </c>
      <c r="K183" s="26">
        <f t="shared" si="17"/>
        <v>3434</v>
      </c>
      <c r="L183" s="25"/>
      <c r="M183" s="26" t="str">
        <f t="shared" si="18"/>
        <v xml:space="preserve">Singapore </v>
      </c>
      <c r="N183" s="26">
        <f t="shared" si="19"/>
        <v>0</v>
      </c>
      <c r="O183" s="25"/>
      <c r="P183" s="25" t="s">
        <v>295</v>
      </c>
      <c r="Q183" s="26">
        <v>33860</v>
      </c>
      <c r="R183" s="26">
        <v>23</v>
      </c>
      <c r="S183" s="78" t="str">
        <f t="shared" si="20"/>
        <v/>
      </c>
      <c r="T183" s="26" t="s">
        <v>295</v>
      </c>
      <c r="U183" s="26">
        <v>30426</v>
      </c>
      <c r="V183" s="26">
        <v>23</v>
      </c>
    </row>
    <row r="184" spans="2:22" ht="15" customHeight="1" x14ac:dyDescent="0.25">
      <c r="B184" s="23">
        <f t="shared" si="14"/>
        <v>178</v>
      </c>
      <c r="C184" s="26" t="s">
        <v>400</v>
      </c>
      <c r="D184" s="26">
        <v>1</v>
      </c>
      <c r="E184" s="26"/>
      <c r="F184" s="23">
        <f t="shared" si="15"/>
        <v>178</v>
      </c>
      <c r="G184" s="26" t="s">
        <v>325</v>
      </c>
      <c r="H184" s="26">
        <v>0</v>
      </c>
      <c r="I184" s="25"/>
      <c r="J184" s="26" t="str">
        <f t="shared" si="16"/>
        <v xml:space="preserve">Sint Maarten </v>
      </c>
      <c r="K184" s="26">
        <f t="shared" si="17"/>
        <v>0</v>
      </c>
      <c r="L184" s="25"/>
      <c r="M184" s="26" t="str">
        <f t="shared" si="18"/>
        <v xml:space="preserve">Sint Maarten </v>
      </c>
      <c r="N184" s="26">
        <f t="shared" si="19"/>
        <v>0</v>
      </c>
      <c r="O184" s="25"/>
      <c r="P184" s="26" t="s">
        <v>439</v>
      </c>
      <c r="Q184" s="26">
        <v>77</v>
      </c>
      <c r="R184" s="26">
        <v>15</v>
      </c>
      <c r="S184" s="78" t="str">
        <f t="shared" si="20"/>
        <v/>
      </c>
      <c r="T184" s="25" t="s">
        <v>439</v>
      </c>
      <c r="U184" s="26">
        <v>77</v>
      </c>
      <c r="V184" s="26">
        <v>15</v>
      </c>
    </row>
    <row r="185" spans="2:22" ht="15" customHeight="1" x14ac:dyDescent="0.25">
      <c r="B185" s="23">
        <f t="shared" si="14"/>
        <v>179</v>
      </c>
      <c r="C185" s="26" t="s">
        <v>480</v>
      </c>
      <c r="D185" s="26">
        <v>0</v>
      </c>
      <c r="E185" s="26"/>
      <c r="F185" s="23">
        <f t="shared" si="15"/>
        <v>179</v>
      </c>
      <c r="G185" s="26" t="s">
        <v>419</v>
      </c>
      <c r="H185" s="26">
        <v>0</v>
      </c>
      <c r="I185" s="25"/>
      <c r="J185" s="26" t="str">
        <f t="shared" si="16"/>
        <v xml:space="preserve">Slovakia </v>
      </c>
      <c r="K185" s="26">
        <f t="shared" si="17"/>
        <v>17</v>
      </c>
      <c r="L185" s="25"/>
      <c r="M185" s="26" t="str">
        <f t="shared" si="18"/>
        <v xml:space="preserve">Slovakia </v>
      </c>
      <c r="N185" s="26">
        <f t="shared" si="19"/>
        <v>0</v>
      </c>
      <c r="O185" s="25"/>
      <c r="P185" s="25" t="s">
        <v>362</v>
      </c>
      <c r="Q185" s="26">
        <v>1520</v>
      </c>
      <c r="R185" s="26">
        <v>28</v>
      </c>
      <c r="S185" s="78" t="str">
        <f t="shared" si="20"/>
        <v/>
      </c>
      <c r="T185" s="25" t="s">
        <v>362</v>
      </c>
      <c r="U185" s="26">
        <v>1503</v>
      </c>
      <c r="V185" s="26">
        <v>28</v>
      </c>
    </row>
    <row r="186" spans="2:22" ht="15" customHeight="1" x14ac:dyDescent="0.25">
      <c r="B186" s="23">
        <f t="shared" si="14"/>
        <v>180</v>
      </c>
      <c r="C186" s="26" t="s">
        <v>452</v>
      </c>
      <c r="D186" s="26">
        <v>0</v>
      </c>
      <c r="E186" s="26"/>
      <c r="F186" s="23">
        <f t="shared" si="15"/>
        <v>180</v>
      </c>
      <c r="G186" s="26" t="s">
        <v>408</v>
      </c>
      <c r="H186" s="26">
        <v>0</v>
      </c>
      <c r="I186" s="25"/>
      <c r="J186" s="26" t="str">
        <f t="shared" si="16"/>
        <v xml:space="preserve">Slovenia </v>
      </c>
      <c r="K186" s="26">
        <f t="shared" si="17"/>
        <v>5</v>
      </c>
      <c r="L186" s="25"/>
      <c r="M186" s="26" t="str">
        <f t="shared" si="18"/>
        <v xml:space="preserve">Slovenia </v>
      </c>
      <c r="N186" s="26">
        <f t="shared" si="19"/>
        <v>2</v>
      </c>
      <c r="O186" s="25"/>
      <c r="P186" s="25" t="s">
        <v>364</v>
      </c>
      <c r="Q186" s="26">
        <v>1473</v>
      </c>
      <c r="R186" s="26">
        <v>108</v>
      </c>
      <c r="S186" s="78" t="str">
        <f t="shared" si="20"/>
        <v/>
      </c>
      <c r="T186" s="25" t="s">
        <v>364</v>
      </c>
      <c r="U186" s="26">
        <v>1468</v>
      </c>
      <c r="V186" s="26">
        <v>106</v>
      </c>
    </row>
    <row r="187" spans="2:22" ht="15" customHeight="1" x14ac:dyDescent="0.25">
      <c r="B187" s="23">
        <f t="shared" si="14"/>
        <v>181</v>
      </c>
      <c r="C187" s="26" t="s">
        <v>434</v>
      </c>
      <c r="D187" s="26">
        <v>0</v>
      </c>
      <c r="E187" s="26"/>
      <c r="F187" s="23">
        <f t="shared" si="15"/>
        <v>181</v>
      </c>
      <c r="G187" s="26" t="s">
        <v>436</v>
      </c>
      <c r="H187" s="26">
        <v>0</v>
      </c>
      <c r="I187" s="25"/>
      <c r="J187" s="26" t="str">
        <f t="shared" si="16"/>
        <v xml:space="preserve">Somalia </v>
      </c>
      <c r="K187" s="26">
        <f t="shared" si="17"/>
        <v>234</v>
      </c>
      <c r="L187" s="25"/>
      <c r="M187" s="26" t="str">
        <f t="shared" si="18"/>
        <v xml:space="preserve">Somalia </v>
      </c>
      <c r="N187" s="26">
        <f t="shared" si="19"/>
        <v>11</v>
      </c>
      <c r="O187" s="25"/>
      <c r="P187" s="25" t="s">
        <v>358</v>
      </c>
      <c r="Q187" s="26">
        <v>1828</v>
      </c>
      <c r="R187" s="26">
        <v>72</v>
      </c>
      <c r="S187" s="78" t="str">
        <f t="shared" si="20"/>
        <v/>
      </c>
      <c r="T187" s="25" t="s">
        <v>358</v>
      </c>
      <c r="U187" s="26">
        <v>1594</v>
      </c>
      <c r="V187" s="26">
        <v>61</v>
      </c>
    </row>
    <row r="188" spans="2:22" ht="15" customHeight="1" x14ac:dyDescent="0.25">
      <c r="B188" s="23">
        <f t="shared" si="14"/>
        <v>182</v>
      </c>
      <c r="C188" s="26" t="s">
        <v>458</v>
      </c>
      <c r="D188" s="26">
        <v>0</v>
      </c>
      <c r="E188" s="26"/>
      <c r="F188" s="23">
        <f t="shared" si="15"/>
        <v>182</v>
      </c>
      <c r="G188" s="26" t="s">
        <v>427</v>
      </c>
      <c r="H188" s="26">
        <v>0</v>
      </c>
      <c r="I188" s="25"/>
      <c r="J188" s="26" t="str">
        <f t="shared" si="16"/>
        <v xml:space="preserve">South Africa </v>
      </c>
      <c r="K188" s="26">
        <f t="shared" si="17"/>
        <v>9115</v>
      </c>
      <c r="L188" s="25"/>
      <c r="M188" s="26" t="str">
        <f t="shared" si="18"/>
        <v xml:space="preserve">South Africa </v>
      </c>
      <c r="N188" s="26">
        <f t="shared" si="19"/>
        <v>214</v>
      </c>
      <c r="O188" s="25"/>
      <c r="P188" s="26" t="s">
        <v>302</v>
      </c>
      <c r="Q188" s="26">
        <v>29240</v>
      </c>
      <c r="R188" s="26">
        <v>611</v>
      </c>
      <c r="S188" s="78" t="str">
        <f t="shared" si="20"/>
        <v/>
      </c>
      <c r="T188" s="26" t="s">
        <v>302</v>
      </c>
      <c r="U188" s="26">
        <v>20125</v>
      </c>
      <c r="V188" s="26">
        <v>397</v>
      </c>
    </row>
    <row r="189" spans="2:22" ht="15" customHeight="1" x14ac:dyDescent="0.25">
      <c r="B189" s="23">
        <f t="shared" si="14"/>
        <v>183</v>
      </c>
      <c r="C189" s="26" t="s">
        <v>475</v>
      </c>
      <c r="D189" s="26">
        <v>0</v>
      </c>
      <c r="E189" s="26"/>
      <c r="F189" s="23">
        <f t="shared" si="15"/>
        <v>183</v>
      </c>
      <c r="G189" s="26" t="s">
        <v>409</v>
      </c>
      <c r="H189" s="26">
        <v>0</v>
      </c>
      <c r="I189" s="25"/>
      <c r="J189" s="26" t="str">
        <f t="shared" si="16"/>
        <v xml:space="preserve">South Sudan </v>
      </c>
      <c r="K189" s="26">
        <f t="shared" si="17"/>
        <v>431</v>
      </c>
      <c r="L189" s="25"/>
      <c r="M189" s="26" t="str">
        <f t="shared" si="18"/>
        <v xml:space="preserve">South Sudan </v>
      </c>
      <c r="N189" s="26">
        <f t="shared" si="19"/>
        <v>4</v>
      </c>
      <c r="O189" s="25"/>
      <c r="P189" s="25" t="s">
        <v>397</v>
      </c>
      <c r="Q189" s="26">
        <v>994</v>
      </c>
      <c r="R189" s="26">
        <v>10</v>
      </c>
      <c r="S189" s="78" t="str">
        <f t="shared" si="20"/>
        <v/>
      </c>
      <c r="T189" s="25" t="s">
        <v>397</v>
      </c>
      <c r="U189" s="26">
        <v>563</v>
      </c>
      <c r="V189" s="26">
        <v>6</v>
      </c>
    </row>
    <row r="190" spans="2:22" ht="15" customHeight="1" x14ac:dyDescent="0.25">
      <c r="B190" s="23">
        <f t="shared" si="14"/>
        <v>184</v>
      </c>
      <c r="C190" s="26" t="s">
        <v>426</v>
      </c>
      <c r="D190" s="26">
        <v>0</v>
      </c>
      <c r="E190" s="26"/>
      <c r="F190" s="23">
        <f t="shared" si="15"/>
        <v>184</v>
      </c>
      <c r="G190" s="26" t="s">
        <v>470</v>
      </c>
      <c r="H190" s="26">
        <v>0</v>
      </c>
      <c r="I190" s="25"/>
      <c r="J190" s="26" t="str">
        <f t="shared" si="16"/>
        <v xml:space="preserve">Spain </v>
      </c>
      <c r="K190" s="26">
        <f t="shared" si="17"/>
        <v>3740</v>
      </c>
      <c r="L190" s="25"/>
      <c r="M190" s="26" t="str">
        <f t="shared" si="18"/>
        <v xml:space="preserve">Spain </v>
      </c>
      <c r="N190" s="26">
        <f t="shared" si="19"/>
        <v>-1507</v>
      </c>
      <c r="O190" s="25"/>
      <c r="P190" s="26" t="s">
        <v>272</v>
      </c>
      <c r="Q190" s="26">
        <v>285644</v>
      </c>
      <c r="R190" s="26">
        <v>27121</v>
      </c>
      <c r="S190" s="78" t="str">
        <f t="shared" si="20"/>
        <v/>
      </c>
      <c r="T190" s="26" t="s">
        <v>272</v>
      </c>
      <c r="U190" s="26">
        <v>281904</v>
      </c>
      <c r="V190" s="26">
        <v>28628</v>
      </c>
    </row>
    <row r="191" spans="2:22" ht="15" customHeight="1" x14ac:dyDescent="0.25">
      <c r="B191" s="23">
        <f t="shared" si="14"/>
        <v>185</v>
      </c>
      <c r="C191" s="26" t="s">
        <v>447</v>
      </c>
      <c r="D191" s="26">
        <v>0</v>
      </c>
      <c r="E191" s="26"/>
      <c r="F191" s="23">
        <f t="shared" si="15"/>
        <v>185</v>
      </c>
      <c r="G191" s="26" t="s">
        <v>474</v>
      </c>
      <c r="H191" s="26">
        <v>0</v>
      </c>
      <c r="I191" s="25"/>
      <c r="J191" s="26" t="str">
        <f t="shared" si="16"/>
        <v xml:space="preserve">Sri Lanka </v>
      </c>
      <c r="K191" s="26">
        <f t="shared" si="17"/>
        <v>490</v>
      </c>
      <c r="L191" s="25"/>
      <c r="M191" s="26" t="str">
        <f t="shared" si="18"/>
        <v xml:space="preserve">Sri Lanka </v>
      </c>
      <c r="N191" s="26">
        <f t="shared" si="19"/>
        <v>1</v>
      </c>
      <c r="O191" s="25"/>
      <c r="P191" s="25" t="s">
        <v>370</v>
      </c>
      <c r="Q191" s="26">
        <v>1558</v>
      </c>
      <c r="R191" s="26">
        <v>10</v>
      </c>
      <c r="S191" s="78" t="str">
        <f t="shared" si="20"/>
        <v/>
      </c>
      <c r="T191" s="25" t="s">
        <v>370</v>
      </c>
      <c r="U191" s="26">
        <v>1068</v>
      </c>
      <c r="V191" s="26">
        <v>9</v>
      </c>
    </row>
    <row r="192" spans="2:22" ht="15" customHeight="1" x14ac:dyDescent="0.25">
      <c r="B192" s="23">
        <f t="shared" si="14"/>
        <v>186</v>
      </c>
      <c r="C192" s="26" t="s">
        <v>477</v>
      </c>
      <c r="D192" s="26">
        <v>0</v>
      </c>
      <c r="E192" s="26"/>
      <c r="F192" s="23">
        <f t="shared" si="15"/>
        <v>186</v>
      </c>
      <c r="G192" s="26" t="s">
        <v>417</v>
      </c>
      <c r="H192" s="26">
        <v>0</v>
      </c>
      <c r="I192" s="25"/>
      <c r="J192" s="26" t="str">
        <f t="shared" si="16"/>
        <v xml:space="preserve">St. Barth </v>
      </c>
      <c r="K192" s="26">
        <f t="shared" si="17"/>
        <v>0</v>
      </c>
      <c r="L192" s="25"/>
      <c r="M192" s="26" t="str">
        <f t="shared" si="18"/>
        <v xml:space="preserve">St. Barth </v>
      </c>
      <c r="N192" s="26">
        <f t="shared" si="19"/>
        <v>0</v>
      </c>
      <c r="O192" s="25"/>
      <c r="P192" s="25" t="s">
        <v>478</v>
      </c>
      <c r="Q192" s="26">
        <v>6</v>
      </c>
      <c r="R192" s="26"/>
      <c r="S192" s="78" t="str">
        <f t="shared" si="20"/>
        <v/>
      </c>
      <c r="T192" s="25" t="s">
        <v>478</v>
      </c>
      <c r="U192" s="26">
        <v>6</v>
      </c>
      <c r="V192" s="26"/>
    </row>
    <row r="193" spans="2:22" ht="15" customHeight="1" x14ac:dyDescent="0.25">
      <c r="B193" s="23">
        <f t="shared" si="14"/>
        <v>187</v>
      </c>
      <c r="C193" s="26" t="s">
        <v>387</v>
      </c>
      <c r="D193" s="26">
        <v>0</v>
      </c>
      <c r="E193" s="26"/>
      <c r="F193" s="23">
        <f t="shared" si="15"/>
        <v>187</v>
      </c>
      <c r="G193" s="26" t="s">
        <v>460</v>
      </c>
      <c r="H193" s="26">
        <v>0</v>
      </c>
      <c r="I193" s="25"/>
      <c r="J193" s="26" t="str">
        <f t="shared" si="16"/>
        <v xml:space="preserve">St. Vincent Grenadines </v>
      </c>
      <c r="K193" s="26">
        <f t="shared" si="17"/>
        <v>8</v>
      </c>
      <c r="L193" s="25"/>
      <c r="M193" s="26" t="str">
        <f t="shared" si="18"/>
        <v xml:space="preserve">St. Vincent Grenadines </v>
      </c>
      <c r="N193" s="26">
        <f t="shared" si="19"/>
        <v>0</v>
      </c>
      <c r="O193" s="25"/>
      <c r="P193" s="25" t="s">
        <v>463</v>
      </c>
      <c r="Q193" s="26">
        <v>26</v>
      </c>
      <c r="R193" s="26"/>
      <c r="S193" s="78" t="str">
        <f t="shared" si="20"/>
        <v/>
      </c>
      <c r="T193" s="25" t="s">
        <v>463</v>
      </c>
      <c r="U193" s="26">
        <v>18</v>
      </c>
      <c r="V193" s="26"/>
    </row>
    <row r="194" spans="2:22" ht="15" customHeight="1" x14ac:dyDescent="0.25">
      <c r="B194" s="23">
        <f t="shared" si="14"/>
        <v>188</v>
      </c>
      <c r="C194" s="26" t="s">
        <v>465</v>
      </c>
      <c r="D194" s="26">
        <v>0</v>
      </c>
      <c r="E194" s="26"/>
      <c r="F194" s="23">
        <f t="shared" si="15"/>
        <v>188</v>
      </c>
      <c r="G194" s="26" t="s">
        <v>461</v>
      </c>
      <c r="H194" s="26">
        <v>0</v>
      </c>
      <c r="I194" s="25"/>
      <c r="J194" s="26" t="str">
        <f t="shared" si="16"/>
        <v xml:space="preserve">Sudan </v>
      </c>
      <c r="K194" s="26">
        <f t="shared" si="17"/>
        <v>1143</v>
      </c>
      <c r="L194" s="25"/>
      <c r="M194" s="26" t="str">
        <f t="shared" si="18"/>
        <v xml:space="preserve">Sudan </v>
      </c>
      <c r="N194" s="26">
        <f t="shared" si="19"/>
        <v>96</v>
      </c>
      <c r="O194" s="25"/>
      <c r="P194" s="25" t="s">
        <v>339</v>
      </c>
      <c r="Q194" s="26">
        <v>4521</v>
      </c>
      <c r="R194" s="26">
        <v>233</v>
      </c>
      <c r="S194" s="78" t="str">
        <f t="shared" si="20"/>
        <v/>
      </c>
      <c r="T194" s="25" t="s">
        <v>339</v>
      </c>
      <c r="U194" s="26">
        <v>3378</v>
      </c>
      <c r="V194" s="26">
        <v>137</v>
      </c>
    </row>
    <row r="195" spans="2:22" ht="15" customHeight="1" x14ac:dyDescent="0.25">
      <c r="B195" s="23">
        <f t="shared" si="14"/>
        <v>189</v>
      </c>
      <c r="C195" s="26" t="s">
        <v>449</v>
      </c>
      <c r="D195" s="26">
        <v>0</v>
      </c>
      <c r="E195" s="26"/>
      <c r="F195" s="23">
        <f t="shared" si="15"/>
        <v>189</v>
      </c>
      <c r="G195" s="26" t="s">
        <v>476</v>
      </c>
      <c r="H195" s="26">
        <v>0</v>
      </c>
      <c r="I195" s="25"/>
      <c r="J195" s="26" t="str">
        <f t="shared" si="16"/>
        <v xml:space="preserve">Suriname </v>
      </c>
      <c r="K195" s="26">
        <f t="shared" si="17"/>
        <v>1</v>
      </c>
      <c r="L195" s="25"/>
      <c r="M195" s="26" t="str">
        <f t="shared" si="18"/>
        <v xml:space="preserve">Suriname </v>
      </c>
      <c r="N195" s="26">
        <f t="shared" si="19"/>
        <v>0</v>
      </c>
      <c r="O195" s="25"/>
      <c r="P195" s="26" t="s">
        <v>471</v>
      </c>
      <c r="Q195" s="26">
        <v>12</v>
      </c>
      <c r="R195" s="26">
        <v>1</v>
      </c>
      <c r="S195" s="78" t="str">
        <f t="shared" si="20"/>
        <v/>
      </c>
      <c r="T195" s="25" t="s">
        <v>471</v>
      </c>
      <c r="U195" s="26">
        <v>11</v>
      </c>
      <c r="V195" s="26">
        <v>1</v>
      </c>
    </row>
    <row r="196" spans="2:22" ht="15" customHeight="1" x14ac:dyDescent="0.25">
      <c r="B196" s="23">
        <f t="shared" si="14"/>
        <v>190</v>
      </c>
      <c r="C196" s="26" t="s">
        <v>420</v>
      </c>
      <c r="D196" s="26">
        <v>0</v>
      </c>
      <c r="E196" s="26"/>
      <c r="F196" s="23">
        <f t="shared" si="15"/>
        <v>190</v>
      </c>
      <c r="G196" s="26" t="s">
        <v>382</v>
      </c>
      <c r="H196" s="26">
        <v>0</v>
      </c>
      <c r="I196" s="25"/>
      <c r="J196" s="26" t="str">
        <f t="shared" si="16"/>
        <v xml:space="preserve">Sweden </v>
      </c>
      <c r="K196" s="26">
        <f t="shared" si="17"/>
        <v>3667</v>
      </c>
      <c r="L196" s="25"/>
      <c r="M196" s="26" t="str">
        <f t="shared" si="18"/>
        <v xml:space="preserve">Sweden </v>
      </c>
      <c r="N196" s="26">
        <f t="shared" si="19"/>
        <v>425</v>
      </c>
      <c r="O196" s="25"/>
      <c r="P196" s="25" t="s">
        <v>292</v>
      </c>
      <c r="Q196" s="26">
        <v>36476</v>
      </c>
      <c r="R196" s="26">
        <v>4350</v>
      </c>
      <c r="S196" s="78" t="str">
        <f t="shared" si="20"/>
        <v/>
      </c>
      <c r="T196" s="26" t="s">
        <v>292</v>
      </c>
      <c r="U196" s="26">
        <v>32809</v>
      </c>
      <c r="V196" s="26">
        <v>3925</v>
      </c>
    </row>
    <row r="197" spans="2:22" ht="15" customHeight="1" x14ac:dyDescent="0.25">
      <c r="B197" s="23">
        <f t="shared" si="14"/>
        <v>191</v>
      </c>
      <c r="C197" s="26" t="s">
        <v>467</v>
      </c>
      <c r="D197" s="26">
        <v>0</v>
      </c>
      <c r="E197" s="26"/>
      <c r="F197" s="23">
        <f t="shared" si="15"/>
        <v>191</v>
      </c>
      <c r="G197" s="26" t="s">
        <v>399</v>
      </c>
      <c r="H197" s="26">
        <v>0</v>
      </c>
      <c r="I197" s="25"/>
      <c r="J197" s="26" t="str">
        <f t="shared" si="16"/>
        <v xml:space="preserve">Switzerland </v>
      </c>
      <c r="K197" s="26">
        <f t="shared" si="17"/>
        <v>121</v>
      </c>
      <c r="L197" s="25"/>
      <c r="M197" s="26" t="str">
        <f t="shared" si="18"/>
        <v xml:space="preserve">Switzerland </v>
      </c>
      <c r="N197" s="26">
        <f t="shared" si="19"/>
        <v>16</v>
      </c>
      <c r="O197" s="25"/>
      <c r="P197" s="25" t="s">
        <v>293</v>
      </c>
      <c r="Q197" s="26">
        <v>30828</v>
      </c>
      <c r="R197" s="26">
        <v>1919</v>
      </c>
      <c r="S197" s="78" t="str">
        <f t="shared" si="20"/>
        <v/>
      </c>
      <c r="T197" s="26" t="s">
        <v>293</v>
      </c>
      <c r="U197" s="26">
        <v>30707</v>
      </c>
      <c r="V197" s="26">
        <v>1903</v>
      </c>
    </row>
    <row r="198" spans="2:22" ht="15" customHeight="1" x14ac:dyDescent="0.25">
      <c r="B198" s="23">
        <f t="shared" si="14"/>
        <v>192</v>
      </c>
      <c r="C198" s="26" t="s">
        <v>459</v>
      </c>
      <c r="D198" s="26">
        <v>0</v>
      </c>
      <c r="E198" s="26"/>
      <c r="F198" s="23">
        <f t="shared" si="15"/>
        <v>192</v>
      </c>
      <c r="G198" s="26" t="s">
        <v>411</v>
      </c>
      <c r="H198" s="26">
        <v>0</v>
      </c>
      <c r="I198" s="25"/>
      <c r="J198" s="26" t="str">
        <f t="shared" si="16"/>
        <v xml:space="preserve">Syria </v>
      </c>
      <c r="K198" s="26">
        <f t="shared" si="17"/>
        <v>63</v>
      </c>
      <c r="L198" s="25"/>
      <c r="M198" s="26" t="str">
        <f t="shared" si="18"/>
        <v xml:space="preserve">Syria </v>
      </c>
      <c r="N198" s="26">
        <f t="shared" si="19"/>
        <v>0</v>
      </c>
      <c r="O198" s="25"/>
      <c r="P198" s="26" t="s">
        <v>444</v>
      </c>
      <c r="Q198" s="26">
        <v>122</v>
      </c>
      <c r="R198" s="26">
        <v>4</v>
      </c>
      <c r="S198" s="78" t="str">
        <f t="shared" si="20"/>
        <v/>
      </c>
      <c r="T198" s="25" t="s">
        <v>444</v>
      </c>
      <c r="U198" s="26">
        <v>59</v>
      </c>
      <c r="V198" s="26">
        <v>4</v>
      </c>
    </row>
    <row r="199" spans="2:22" ht="15" customHeight="1" x14ac:dyDescent="0.25">
      <c r="B199" s="23">
        <f t="shared" si="14"/>
        <v>193</v>
      </c>
      <c r="C199" s="26" t="s">
        <v>442</v>
      </c>
      <c r="D199" s="26">
        <v>0</v>
      </c>
      <c r="E199" s="26"/>
      <c r="F199" s="23">
        <f t="shared" si="15"/>
        <v>193</v>
      </c>
      <c r="G199" s="26" t="s">
        <v>466</v>
      </c>
      <c r="H199" s="26">
        <v>0</v>
      </c>
      <c r="I199" s="25"/>
      <c r="J199" s="26" t="str">
        <f t="shared" si="16"/>
        <v xml:space="preserve">Taiwan </v>
      </c>
      <c r="K199" s="26">
        <f t="shared" si="17"/>
        <v>1</v>
      </c>
      <c r="L199" s="25"/>
      <c r="M199" s="26" t="str">
        <f t="shared" si="18"/>
        <v xml:space="preserve">Taiwan </v>
      </c>
      <c r="N199" s="26">
        <f t="shared" si="19"/>
        <v>0</v>
      </c>
      <c r="O199" s="25"/>
      <c r="P199" s="26" t="s">
        <v>400</v>
      </c>
      <c r="Q199" s="26">
        <v>442</v>
      </c>
      <c r="R199" s="26">
        <v>7</v>
      </c>
      <c r="S199" s="78" t="str">
        <f t="shared" si="20"/>
        <v/>
      </c>
      <c r="T199" s="25" t="s">
        <v>400</v>
      </c>
      <c r="U199" s="26">
        <v>441</v>
      </c>
      <c r="V199" s="26">
        <v>7</v>
      </c>
    </row>
    <row r="200" spans="2:22" ht="15" customHeight="1" x14ac:dyDescent="0.25">
      <c r="B200" s="23">
        <f t="shared" ref="B200:B221" si="21">B199+1</f>
        <v>194</v>
      </c>
      <c r="C200" s="26" t="s">
        <v>453</v>
      </c>
      <c r="D200" s="26">
        <v>0</v>
      </c>
      <c r="E200" s="26"/>
      <c r="F200" s="23">
        <f t="shared" ref="F200:F221" si="22">F199+1</f>
        <v>194</v>
      </c>
      <c r="G200" s="26" t="s">
        <v>462</v>
      </c>
      <c r="H200" s="26">
        <v>0</v>
      </c>
      <c r="I200" s="25"/>
      <c r="J200" s="26" t="str">
        <f t="shared" ref="J200:J221" si="23">P200</f>
        <v xml:space="preserve">Tajikistan </v>
      </c>
      <c r="K200" s="26">
        <f t="shared" ref="K200:K221" si="24">Q200-U200</f>
        <v>1135</v>
      </c>
      <c r="L200" s="25"/>
      <c r="M200" s="26" t="str">
        <f t="shared" ref="M200:M221" si="25">P200</f>
        <v xml:space="preserve">Tajikistan </v>
      </c>
      <c r="N200" s="26">
        <f t="shared" ref="N200:N221" si="26">R200-V200</f>
        <v>3</v>
      </c>
      <c r="O200" s="25"/>
      <c r="P200" s="25" t="s">
        <v>348</v>
      </c>
      <c r="Q200" s="26">
        <v>3686</v>
      </c>
      <c r="R200" s="26">
        <v>47</v>
      </c>
      <c r="S200" s="78" t="str">
        <f t="shared" ref="S200:S221" si="27">IF(P200&lt;&gt;T200,"no","")</f>
        <v/>
      </c>
      <c r="T200" s="25" t="s">
        <v>348</v>
      </c>
      <c r="U200" s="26">
        <v>2551</v>
      </c>
      <c r="V200" s="26">
        <v>44</v>
      </c>
    </row>
    <row r="201" spans="2:22" ht="15" customHeight="1" x14ac:dyDescent="0.25">
      <c r="B201" s="23">
        <f t="shared" si="21"/>
        <v>195</v>
      </c>
      <c r="C201" s="26" t="s">
        <v>407</v>
      </c>
      <c r="D201" s="26">
        <v>0</v>
      </c>
      <c r="E201" s="26"/>
      <c r="F201" s="23">
        <f t="shared" si="22"/>
        <v>195</v>
      </c>
      <c r="G201" s="26" t="s">
        <v>448</v>
      </c>
      <c r="H201" s="26">
        <v>0</v>
      </c>
      <c r="I201" s="25"/>
      <c r="J201" s="26" t="str">
        <f t="shared" si="23"/>
        <v xml:space="preserve">Tanzania </v>
      </c>
      <c r="K201" s="26">
        <f t="shared" si="24"/>
        <v>0</v>
      </c>
      <c r="L201" s="25"/>
      <c r="M201" s="26" t="str">
        <f t="shared" si="25"/>
        <v xml:space="preserve">Tanzania </v>
      </c>
      <c r="N201" s="26">
        <f t="shared" si="26"/>
        <v>0</v>
      </c>
      <c r="O201" s="25"/>
      <c r="P201" s="26" t="s">
        <v>395</v>
      </c>
      <c r="Q201" s="26">
        <v>509</v>
      </c>
      <c r="R201" s="26">
        <v>21</v>
      </c>
      <c r="S201" s="78" t="str">
        <f t="shared" si="27"/>
        <v/>
      </c>
      <c r="T201" s="25" t="s">
        <v>395</v>
      </c>
      <c r="U201" s="26">
        <v>509</v>
      </c>
      <c r="V201" s="26">
        <v>21</v>
      </c>
    </row>
    <row r="202" spans="2:22" ht="15" customHeight="1" x14ac:dyDescent="0.25">
      <c r="B202" s="23">
        <f t="shared" si="21"/>
        <v>196</v>
      </c>
      <c r="C202" s="26" t="s">
        <v>457</v>
      </c>
      <c r="D202" s="26">
        <v>0</v>
      </c>
      <c r="E202" s="26"/>
      <c r="F202" s="23">
        <f t="shared" si="22"/>
        <v>196</v>
      </c>
      <c r="G202" s="26" t="s">
        <v>482</v>
      </c>
      <c r="H202" s="26">
        <v>0</v>
      </c>
      <c r="I202" s="25"/>
      <c r="J202" s="26" t="str">
        <f t="shared" si="23"/>
        <v xml:space="preserve">Thailand </v>
      </c>
      <c r="K202" s="26">
        <f t="shared" si="24"/>
        <v>37</v>
      </c>
      <c r="L202" s="25"/>
      <c r="M202" s="26" t="str">
        <f t="shared" si="25"/>
        <v xml:space="preserve">Thailand </v>
      </c>
      <c r="N202" s="26">
        <f t="shared" si="26"/>
        <v>1</v>
      </c>
      <c r="O202" s="25"/>
      <c r="P202" s="25" t="s">
        <v>341</v>
      </c>
      <c r="Q202" s="26">
        <v>3077</v>
      </c>
      <c r="R202" s="26">
        <v>57</v>
      </c>
      <c r="S202" s="78" t="str">
        <f t="shared" si="27"/>
        <v/>
      </c>
      <c r="T202" s="25" t="s">
        <v>341</v>
      </c>
      <c r="U202" s="26">
        <v>3040</v>
      </c>
      <c r="V202" s="26">
        <v>56</v>
      </c>
    </row>
    <row r="203" spans="2:22" ht="15" customHeight="1" x14ac:dyDescent="0.25">
      <c r="B203" s="23">
        <f t="shared" si="21"/>
        <v>197</v>
      </c>
      <c r="C203" s="26" t="s">
        <v>481</v>
      </c>
      <c r="D203" s="26">
        <v>0</v>
      </c>
      <c r="E203" s="26"/>
      <c r="F203" s="23">
        <f t="shared" si="22"/>
        <v>197</v>
      </c>
      <c r="G203" s="26" t="s">
        <v>473</v>
      </c>
      <c r="H203" s="26">
        <v>0</v>
      </c>
      <c r="I203" s="25"/>
      <c r="J203" s="26" t="str">
        <f t="shared" si="23"/>
        <v xml:space="preserve">Timor-Leste </v>
      </c>
      <c r="K203" s="26">
        <f t="shared" si="24"/>
        <v>0</v>
      </c>
      <c r="L203" s="25"/>
      <c r="M203" s="26" t="str">
        <f t="shared" si="25"/>
        <v xml:space="preserve">Timor-Leste </v>
      </c>
      <c r="N203" s="26">
        <f t="shared" si="26"/>
        <v>0</v>
      </c>
      <c r="O203" s="25"/>
      <c r="P203" s="25" t="s">
        <v>454</v>
      </c>
      <c r="Q203" s="26">
        <v>24</v>
      </c>
      <c r="R203" s="26"/>
      <c r="S203" s="78" t="str">
        <f t="shared" si="27"/>
        <v/>
      </c>
      <c r="T203" s="25" t="s">
        <v>454</v>
      </c>
      <c r="U203" s="26">
        <v>24</v>
      </c>
      <c r="V203" s="26"/>
    </row>
    <row r="204" spans="2:22" ht="15" customHeight="1" x14ac:dyDescent="0.25">
      <c r="B204" s="23">
        <f t="shared" si="21"/>
        <v>198</v>
      </c>
      <c r="C204" s="26" t="s">
        <v>438</v>
      </c>
      <c r="D204" s="26">
        <v>0</v>
      </c>
      <c r="E204" s="26"/>
      <c r="F204" s="23">
        <f t="shared" si="22"/>
        <v>198</v>
      </c>
      <c r="G204" s="26" t="s">
        <v>295</v>
      </c>
      <c r="H204" s="26">
        <v>0</v>
      </c>
      <c r="I204" s="25"/>
      <c r="J204" s="26" t="str">
        <f t="shared" si="23"/>
        <v xml:space="preserve">Togo </v>
      </c>
      <c r="K204" s="26">
        <f t="shared" si="24"/>
        <v>65</v>
      </c>
      <c r="L204" s="25"/>
      <c r="M204" s="26" t="str">
        <f t="shared" si="25"/>
        <v xml:space="preserve">Togo </v>
      </c>
      <c r="N204" s="26">
        <f t="shared" si="26"/>
        <v>1</v>
      </c>
      <c r="O204" s="25"/>
      <c r="P204" s="25" t="s">
        <v>406</v>
      </c>
      <c r="Q204" s="26">
        <v>428</v>
      </c>
      <c r="R204" s="26">
        <v>13</v>
      </c>
      <c r="S204" s="78" t="str">
        <f t="shared" si="27"/>
        <v/>
      </c>
      <c r="T204" s="25" t="s">
        <v>406</v>
      </c>
      <c r="U204" s="26">
        <v>363</v>
      </c>
      <c r="V204" s="26">
        <v>12</v>
      </c>
    </row>
    <row r="205" spans="2:22" ht="15" customHeight="1" x14ac:dyDescent="0.25">
      <c r="B205" s="23">
        <f t="shared" si="21"/>
        <v>199</v>
      </c>
      <c r="C205" s="26" t="s">
        <v>446</v>
      </c>
      <c r="D205" s="26">
        <v>0</v>
      </c>
      <c r="E205" s="26"/>
      <c r="F205" s="23">
        <f t="shared" si="22"/>
        <v>199</v>
      </c>
      <c r="G205" s="26" t="s">
        <v>439</v>
      </c>
      <c r="H205" s="26">
        <v>0</v>
      </c>
      <c r="I205" s="25"/>
      <c r="J205" s="26" t="str">
        <f t="shared" si="23"/>
        <v xml:space="preserve">Trinidad and Tobago </v>
      </c>
      <c r="K205" s="26">
        <f t="shared" si="24"/>
        <v>0</v>
      </c>
      <c r="L205" s="25"/>
      <c r="M205" s="26" t="str">
        <f t="shared" si="25"/>
        <v xml:space="preserve">Trinidad and Tobago </v>
      </c>
      <c r="N205" s="26">
        <f t="shared" si="26"/>
        <v>0</v>
      </c>
      <c r="O205" s="25"/>
      <c r="P205" s="26" t="s">
        <v>433</v>
      </c>
      <c r="Q205" s="26">
        <v>116</v>
      </c>
      <c r="R205" s="26">
        <v>8</v>
      </c>
      <c r="S205" s="78" t="str">
        <f t="shared" si="27"/>
        <v/>
      </c>
      <c r="T205" s="25" t="s">
        <v>433</v>
      </c>
      <c r="U205" s="26">
        <v>116</v>
      </c>
      <c r="V205" s="26">
        <v>8</v>
      </c>
    </row>
    <row r="206" spans="2:22" ht="15" customHeight="1" x14ac:dyDescent="0.25">
      <c r="B206" s="23">
        <f t="shared" si="21"/>
        <v>200</v>
      </c>
      <c r="C206" s="26" t="s">
        <v>409</v>
      </c>
      <c r="D206" s="26">
        <v>0</v>
      </c>
      <c r="E206" s="26"/>
      <c r="F206" s="23">
        <f t="shared" si="22"/>
        <v>200</v>
      </c>
      <c r="G206" s="26" t="s">
        <v>362</v>
      </c>
      <c r="H206" s="26">
        <v>0</v>
      </c>
      <c r="I206" s="25"/>
      <c r="J206" s="26" t="str">
        <f t="shared" si="23"/>
        <v xml:space="preserve">Tunisia </v>
      </c>
      <c r="K206" s="26">
        <f t="shared" si="24"/>
        <v>23</v>
      </c>
      <c r="L206" s="25"/>
      <c r="M206" s="26" t="str">
        <f t="shared" si="25"/>
        <v xml:space="preserve">Tunisia </v>
      </c>
      <c r="N206" s="26">
        <f t="shared" si="26"/>
        <v>1</v>
      </c>
      <c r="O206" s="25"/>
      <c r="P206" s="26" t="s">
        <v>371</v>
      </c>
      <c r="Q206" s="26">
        <v>1071</v>
      </c>
      <c r="R206" s="26">
        <v>48</v>
      </c>
      <c r="S206" s="78" t="str">
        <f t="shared" si="27"/>
        <v/>
      </c>
      <c r="T206" s="25" t="s">
        <v>371</v>
      </c>
      <c r="U206" s="26">
        <v>1048</v>
      </c>
      <c r="V206" s="26">
        <v>47</v>
      </c>
    </row>
    <row r="207" spans="2:22" ht="15" customHeight="1" x14ac:dyDescent="0.25">
      <c r="B207" s="23">
        <f t="shared" si="21"/>
        <v>201</v>
      </c>
      <c r="C207" s="26" t="s">
        <v>470</v>
      </c>
      <c r="D207" s="26">
        <v>0</v>
      </c>
      <c r="E207" s="26"/>
      <c r="F207" s="23">
        <f t="shared" si="22"/>
        <v>201</v>
      </c>
      <c r="G207" s="26" t="s">
        <v>478</v>
      </c>
      <c r="H207" s="26">
        <v>0</v>
      </c>
      <c r="I207" s="25"/>
      <c r="J207" s="26" t="str">
        <f t="shared" si="23"/>
        <v xml:space="preserve">Turkey </v>
      </c>
      <c r="K207" s="26">
        <f t="shared" si="24"/>
        <v>7620</v>
      </c>
      <c r="L207" s="25"/>
      <c r="M207" s="26" t="str">
        <f t="shared" si="25"/>
        <v xml:space="preserve">Turkey </v>
      </c>
      <c r="N207" s="26">
        <f t="shared" si="26"/>
        <v>213</v>
      </c>
      <c r="O207" s="25"/>
      <c r="P207" s="25" t="s">
        <v>277</v>
      </c>
      <c r="Q207" s="26">
        <v>162120</v>
      </c>
      <c r="R207" s="26">
        <v>4489</v>
      </c>
      <c r="S207" s="78" t="str">
        <f t="shared" si="27"/>
        <v/>
      </c>
      <c r="T207" s="26" t="s">
        <v>277</v>
      </c>
      <c r="U207" s="26">
        <v>154500</v>
      </c>
      <c r="V207" s="26">
        <v>4276</v>
      </c>
    </row>
    <row r="208" spans="2:22" ht="15" customHeight="1" x14ac:dyDescent="0.25">
      <c r="B208" s="23">
        <f t="shared" si="21"/>
        <v>202</v>
      </c>
      <c r="C208" s="26" t="s">
        <v>474</v>
      </c>
      <c r="D208" s="26">
        <v>0</v>
      </c>
      <c r="E208" s="26"/>
      <c r="F208" s="23">
        <f t="shared" si="22"/>
        <v>202</v>
      </c>
      <c r="G208" s="26" t="s">
        <v>463</v>
      </c>
      <c r="H208" s="26">
        <v>0</v>
      </c>
      <c r="I208" s="25"/>
      <c r="J208" s="26" t="str">
        <f t="shared" si="23"/>
        <v xml:space="preserve">Turks and Caicos </v>
      </c>
      <c r="K208" s="26">
        <f t="shared" si="24"/>
        <v>0</v>
      </c>
      <c r="L208" s="25"/>
      <c r="M208" s="26" t="str">
        <f t="shared" si="25"/>
        <v xml:space="preserve">Turks and Caicos </v>
      </c>
      <c r="N208" s="26">
        <f t="shared" si="26"/>
        <v>0</v>
      </c>
      <c r="O208" s="25"/>
      <c r="P208" s="25" t="s">
        <v>468</v>
      </c>
      <c r="Q208" s="26">
        <v>12</v>
      </c>
      <c r="R208" s="26">
        <v>1</v>
      </c>
      <c r="S208" s="78" t="str">
        <f t="shared" si="27"/>
        <v/>
      </c>
      <c r="T208" s="25" t="s">
        <v>468</v>
      </c>
      <c r="U208" s="26">
        <v>12</v>
      </c>
      <c r="V208" s="26">
        <v>1</v>
      </c>
    </row>
    <row r="209" spans="2:22" ht="15" customHeight="1" x14ac:dyDescent="0.25">
      <c r="B209" s="23">
        <f t="shared" si="21"/>
        <v>203</v>
      </c>
      <c r="C209" s="26" t="s">
        <v>361</v>
      </c>
      <c r="D209" s="26">
        <v>0</v>
      </c>
      <c r="E209" s="26"/>
      <c r="F209" s="23">
        <f t="shared" si="22"/>
        <v>203</v>
      </c>
      <c r="G209" s="26" t="s">
        <v>471</v>
      </c>
      <c r="H209" s="26">
        <v>0</v>
      </c>
      <c r="I209" s="25"/>
      <c r="J209" s="26" t="str">
        <f t="shared" si="23"/>
        <v xml:space="preserve">UAE </v>
      </c>
      <c r="K209" s="26">
        <f t="shared" si="24"/>
        <v>5278</v>
      </c>
      <c r="L209" s="25"/>
      <c r="M209" s="26" t="str">
        <f t="shared" si="25"/>
        <v xml:space="preserve">UAE </v>
      </c>
      <c r="N209" s="26">
        <f t="shared" si="26"/>
        <v>19</v>
      </c>
      <c r="O209" s="25"/>
      <c r="P209" s="26" t="s">
        <v>297</v>
      </c>
      <c r="Q209" s="26">
        <v>33170</v>
      </c>
      <c r="R209" s="26">
        <v>260</v>
      </c>
      <c r="S209" s="78" t="str">
        <f t="shared" si="27"/>
        <v/>
      </c>
      <c r="T209" s="26" t="s">
        <v>297</v>
      </c>
      <c r="U209" s="26">
        <v>27892</v>
      </c>
      <c r="V209" s="26">
        <v>241</v>
      </c>
    </row>
    <row r="210" spans="2:22" ht="15" customHeight="1" x14ac:dyDescent="0.25">
      <c r="B210" s="23">
        <f t="shared" si="21"/>
        <v>204</v>
      </c>
      <c r="C210" s="26" t="s">
        <v>476</v>
      </c>
      <c r="D210" s="26">
        <v>0</v>
      </c>
      <c r="E210" s="26"/>
      <c r="F210" s="23">
        <f t="shared" si="22"/>
        <v>204</v>
      </c>
      <c r="G210" s="26" t="s">
        <v>444</v>
      </c>
      <c r="H210" s="26">
        <v>0</v>
      </c>
      <c r="I210" s="25"/>
      <c r="J210" s="26" t="str">
        <f t="shared" si="23"/>
        <v xml:space="preserve">Uganda </v>
      </c>
      <c r="K210" s="26">
        <f t="shared" si="24"/>
        <v>154</v>
      </c>
      <c r="L210" s="25"/>
      <c r="M210" s="26" t="str">
        <f t="shared" si="25"/>
        <v xml:space="preserve">Uganda </v>
      </c>
      <c r="N210" s="26">
        <f t="shared" si="26"/>
        <v>0</v>
      </c>
      <c r="O210" s="25"/>
      <c r="P210" s="25" t="s">
        <v>423</v>
      </c>
      <c r="Q210" s="26">
        <v>329</v>
      </c>
      <c r="R210" s="26"/>
      <c r="S210" s="78" t="str">
        <f t="shared" si="27"/>
        <v/>
      </c>
      <c r="T210" s="25" t="s">
        <v>423</v>
      </c>
      <c r="U210" s="26">
        <v>175</v>
      </c>
      <c r="V210" s="26"/>
    </row>
    <row r="211" spans="2:22" ht="15" customHeight="1" x14ac:dyDescent="0.25">
      <c r="B211" s="23">
        <f t="shared" si="21"/>
        <v>205</v>
      </c>
      <c r="C211" s="26" t="s">
        <v>466</v>
      </c>
      <c r="D211" s="26">
        <v>0</v>
      </c>
      <c r="E211" s="26"/>
      <c r="F211" s="23">
        <f t="shared" si="22"/>
        <v>205</v>
      </c>
      <c r="G211" s="26" t="s">
        <v>400</v>
      </c>
      <c r="H211" s="26">
        <v>0</v>
      </c>
      <c r="I211" s="25"/>
      <c r="J211" s="26" t="str">
        <f t="shared" si="23"/>
        <v xml:space="preserve">UK </v>
      </c>
      <c r="K211" s="26">
        <f t="shared" si="24"/>
        <v>17027</v>
      </c>
      <c r="L211" s="25"/>
      <c r="M211" s="26" t="str">
        <f t="shared" si="25"/>
        <v xml:space="preserve">UK </v>
      </c>
      <c r="N211" s="26">
        <f t="shared" si="26"/>
        <v>1768</v>
      </c>
      <c r="O211" s="25"/>
      <c r="P211" s="25" t="s">
        <v>273</v>
      </c>
      <c r="Q211" s="26">
        <v>271222</v>
      </c>
      <c r="R211" s="26">
        <v>38161</v>
      </c>
      <c r="S211" s="78" t="str">
        <f t="shared" si="27"/>
        <v/>
      </c>
      <c r="T211" s="26" t="s">
        <v>273</v>
      </c>
      <c r="U211" s="26">
        <v>254195</v>
      </c>
      <c r="V211" s="26">
        <v>36393</v>
      </c>
    </row>
    <row r="212" spans="2:22" ht="15" customHeight="1" x14ac:dyDescent="0.25">
      <c r="B212" s="23">
        <f t="shared" si="21"/>
        <v>206</v>
      </c>
      <c r="C212" s="26" t="s">
        <v>462</v>
      </c>
      <c r="D212" s="26">
        <v>0</v>
      </c>
      <c r="E212" s="26"/>
      <c r="F212" s="23">
        <f t="shared" si="22"/>
        <v>206</v>
      </c>
      <c r="G212" s="26" t="s">
        <v>395</v>
      </c>
      <c r="H212" s="26">
        <v>0</v>
      </c>
      <c r="I212" s="25"/>
      <c r="J212" s="26" t="str">
        <f t="shared" si="23"/>
        <v xml:space="preserve">Ukraine </v>
      </c>
      <c r="K212" s="26">
        <f t="shared" si="24"/>
        <v>2624</v>
      </c>
      <c r="L212" s="25"/>
      <c r="M212" s="26" t="str">
        <f t="shared" si="25"/>
        <v xml:space="preserve">Ukraine </v>
      </c>
      <c r="N212" s="26">
        <f t="shared" si="26"/>
        <v>91</v>
      </c>
      <c r="O212" s="25"/>
      <c r="P212" s="26" t="s">
        <v>300</v>
      </c>
      <c r="Q212" s="26">
        <v>23204</v>
      </c>
      <c r="R212" s="26">
        <v>696</v>
      </c>
      <c r="S212" s="78" t="str">
        <f t="shared" si="27"/>
        <v/>
      </c>
      <c r="T212" s="26" t="s">
        <v>300</v>
      </c>
      <c r="U212" s="26">
        <v>20580</v>
      </c>
      <c r="V212" s="26">
        <v>605</v>
      </c>
    </row>
    <row r="213" spans="2:22" ht="15" customHeight="1" x14ac:dyDescent="0.25">
      <c r="B213" s="23">
        <f t="shared" si="21"/>
        <v>207</v>
      </c>
      <c r="C213" s="26" t="s">
        <v>482</v>
      </c>
      <c r="D213" s="26">
        <v>0</v>
      </c>
      <c r="E213" s="26"/>
      <c r="F213" s="23">
        <f t="shared" si="22"/>
        <v>207</v>
      </c>
      <c r="G213" s="26" t="s">
        <v>454</v>
      </c>
      <c r="H213" s="26">
        <v>0</v>
      </c>
      <c r="I213" s="25"/>
      <c r="J213" s="26" t="str">
        <f t="shared" si="23"/>
        <v xml:space="preserve">Uruguay </v>
      </c>
      <c r="K213" s="26">
        <f t="shared" si="24"/>
        <v>63</v>
      </c>
      <c r="L213" s="25"/>
      <c r="M213" s="26" t="str">
        <f t="shared" si="25"/>
        <v xml:space="preserve">Uruguay </v>
      </c>
      <c r="N213" s="26">
        <f t="shared" si="26"/>
        <v>2</v>
      </c>
      <c r="O213" s="25"/>
      <c r="P213" s="25" t="s">
        <v>385</v>
      </c>
      <c r="Q213" s="26">
        <v>816</v>
      </c>
      <c r="R213" s="26">
        <v>22</v>
      </c>
      <c r="S213" s="78" t="str">
        <f t="shared" si="27"/>
        <v/>
      </c>
      <c r="T213" s="25" t="s">
        <v>385</v>
      </c>
      <c r="U213" s="26">
        <v>753</v>
      </c>
      <c r="V213" s="26">
        <v>20</v>
      </c>
    </row>
    <row r="214" spans="2:22" ht="15" customHeight="1" x14ac:dyDescent="0.25">
      <c r="B214" s="23">
        <f t="shared" si="21"/>
        <v>208</v>
      </c>
      <c r="C214" s="26" t="s">
        <v>473</v>
      </c>
      <c r="D214" s="26">
        <v>0</v>
      </c>
      <c r="E214" s="26"/>
      <c r="F214" s="23">
        <f t="shared" si="22"/>
        <v>208</v>
      </c>
      <c r="G214" s="26" t="s">
        <v>433</v>
      </c>
      <c r="H214" s="26">
        <v>0</v>
      </c>
      <c r="I214" s="25"/>
      <c r="J214" s="26" t="str">
        <f t="shared" si="23"/>
        <v xml:space="preserve">Uzbekistan </v>
      </c>
      <c r="K214" s="26">
        <f t="shared" si="24"/>
        <v>477</v>
      </c>
      <c r="L214" s="25"/>
      <c r="M214" s="26" t="str">
        <f t="shared" si="25"/>
        <v xml:space="preserve">Uzbekistan </v>
      </c>
      <c r="N214" s="26">
        <f t="shared" si="26"/>
        <v>1</v>
      </c>
      <c r="O214" s="25"/>
      <c r="P214" s="25" t="s">
        <v>342</v>
      </c>
      <c r="Q214" s="26">
        <v>3513</v>
      </c>
      <c r="R214" s="26">
        <v>14</v>
      </c>
      <c r="S214" s="78" t="str">
        <f t="shared" si="27"/>
        <v/>
      </c>
      <c r="T214" s="25" t="s">
        <v>342</v>
      </c>
      <c r="U214" s="26">
        <v>3036</v>
      </c>
      <c r="V214" s="26">
        <v>13</v>
      </c>
    </row>
    <row r="215" spans="2:22" ht="15" customHeight="1" x14ac:dyDescent="0.25">
      <c r="B215" s="23">
        <f t="shared" si="21"/>
        <v>209</v>
      </c>
      <c r="C215" s="26" t="s">
        <v>439</v>
      </c>
      <c r="D215" s="26">
        <v>0</v>
      </c>
      <c r="E215" s="26"/>
      <c r="F215" s="23">
        <f t="shared" si="22"/>
        <v>209</v>
      </c>
      <c r="G215" s="26" t="s">
        <v>468</v>
      </c>
      <c r="H215" s="26">
        <v>0</v>
      </c>
      <c r="I215" s="25"/>
      <c r="J215" s="26" t="str">
        <f t="shared" si="23"/>
        <v xml:space="preserve">Vatican City </v>
      </c>
      <c r="K215" s="26">
        <f t="shared" si="24"/>
        <v>0</v>
      </c>
      <c r="L215" s="25"/>
      <c r="M215" s="26" t="str">
        <f t="shared" si="25"/>
        <v xml:space="preserve">Vatican City </v>
      </c>
      <c r="N215" s="26">
        <f t="shared" si="26"/>
        <v>0</v>
      </c>
      <c r="O215" s="25"/>
      <c r="P215" s="25" t="s">
        <v>469</v>
      </c>
      <c r="Q215" s="26">
        <v>12</v>
      </c>
      <c r="R215" s="26"/>
      <c r="S215" s="78" t="str">
        <f t="shared" si="27"/>
        <v/>
      </c>
      <c r="T215" s="25" t="s">
        <v>469</v>
      </c>
      <c r="U215" s="26">
        <v>12</v>
      </c>
      <c r="V215" s="26"/>
    </row>
    <row r="216" spans="2:22" ht="15" customHeight="1" x14ac:dyDescent="0.25">
      <c r="B216" s="23">
        <f t="shared" si="21"/>
        <v>210</v>
      </c>
      <c r="C216" s="26" t="s">
        <v>478</v>
      </c>
      <c r="D216" s="26">
        <v>0</v>
      </c>
      <c r="E216" s="26"/>
      <c r="F216" s="23">
        <f t="shared" si="22"/>
        <v>210</v>
      </c>
      <c r="G216" s="26" t="s">
        <v>423</v>
      </c>
      <c r="H216" s="26">
        <v>0</v>
      </c>
      <c r="I216" s="25"/>
      <c r="J216" s="26" t="str">
        <f t="shared" si="23"/>
        <v xml:space="preserve">Venezuela </v>
      </c>
      <c r="K216" s="26">
        <f t="shared" si="24"/>
        <v>426</v>
      </c>
      <c r="L216" s="25"/>
      <c r="M216" s="26" t="str">
        <f t="shared" si="25"/>
        <v xml:space="preserve">Venezuela </v>
      </c>
      <c r="N216" s="26">
        <f t="shared" si="26"/>
        <v>4</v>
      </c>
      <c r="O216" s="25"/>
      <c r="P216" s="25" t="s">
        <v>380</v>
      </c>
      <c r="Q216" s="26">
        <v>1370</v>
      </c>
      <c r="R216" s="26">
        <v>14</v>
      </c>
      <c r="S216" s="78" t="str">
        <f t="shared" si="27"/>
        <v/>
      </c>
      <c r="T216" s="25" t="s">
        <v>380</v>
      </c>
      <c r="U216" s="26">
        <v>944</v>
      </c>
      <c r="V216" s="26">
        <v>10</v>
      </c>
    </row>
    <row r="217" spans="2:22" ht="15" customHeight="1" x14ac:dyDescent="0.25">
      <c r="B217" s="23">
        <f t="shared" si="21"/>
        <v>211</v>
      </c>
      <c r="C217" s="26" t="s">
        <v>395</v>
      </c>
      <c r="D217" s="26">
        <v>0</v>
      </c>
      <c r="E217" s="26"/>
      <c r="F217" s="23">
        <f t="shared" si="22"/>
        <v>211</v>
      </c>
      <c r="G217" s="26" t="s">
        <v>469</v>
      </c>
      <c r="H217" s="26">
        <v>0</v>
      </c>
      <c r="I217" s="25"/>
      <c r="J217" s="26" t="str">
        <f t="shared" si="23"/>
        <v xml:space="preserve">Vietnam </v>
      </c>
      <c r="K217" s="26">
        <f t="shared" si="24"/>
        <v>4</v>
      </c>
      <c r="L217" s="25"/>
      <c r="M217" s="26" t="str">
        <f t="shared" si="25"/>
        <v xml:space="preserve">Vietnam </v>
      </c>
      <c r="N217" s="26">
        <f t="shared" si="26"/>
        <v>0</v>
      </c>
      <c r="O217" s="25"/>
      <c r="P217" s="25" t="s">
        <v>410</v>
      </c>
      <c r="Q217" s="26">
        <v>328</v>
      </c>
      <c r="R217" s="26"/>
      <c r="S217" s="78" t="str">
        <f t="shared" si="27"/>
        <v/>
      </c>
      <c r="T217" s="25" t="s">
        <v>410</v>
      </c>
      <c r="U217" s="26">
        <v>324</v>
      </c>
      <c r="V217" s="26"/>
    </row>
    <row r="218" spans="2:22" ht="15" customHeight="1" x14ac:dyDescent="0.25">
      <c r="B218" s="23">
        <f t="shared" si="21"/>
        <v>212</v>
      </c>
      <c r="C218" s="26" t="s">
        <v>454</v>
      </c>
      <c r="D218" s="26">
        <v>0</v>
      </c>
      <c r="E218" s="26"/>
      <c r="F218" s="23">
        <f t="shared" si="22"/>
        <v>212</v>
      </c>
      <c r="G218" s="26" t="s">
        <v>410</v>
      </c>
      <c r="H218" s="26">
        <v>0</v>
      </c>
      <c r="I218" s="25"/>
      <c r="J218" s="26" t="str">
        <f t="shared" si="23"/>
        <v xml:space="preserve">Western Sahara </v>
      </c>
      <c r="K218" s="26">
        <f t="shared" si="24"/>
        <v>3</v>
      </c>
      <c r="L218" s="25"/>
      <c r="M218" s="26" t="str">
        <f t="shared" si="25"/>
        <v xml:space="preserve">Western Sahara </v>
      </c>
      <c r="N218" s="26">
        <f t="shared" si="26"/>
        <v>1</v>
      </c>
      <c r="O218" s="25"/>
      <c r="P218" s="25" t="s">
        <v>479</v>
      </c>
      <c r="Q218" s="26">
        <v>9</v>
      </c>
      <c r="R218" s="26">
        <v>1</v>
      </c>
      <c r="S218" s="78" t="str">
        <f t="shared" si="27"/>
        <v/>
      </c>
      <c r="T218" s="25" t="s">
        <v>479</v>
      </c>
      <c r="U218" s="26">
        <v>6</v>
      </c>
      <c r="V218" s="26"/>
    </row>
    <row r="219" spans="2:22" ht="15" customHeight="1" x14ac:dyDescent="0.25">
      <c r="B219" s="23">
        <f t="shared" si="21"/>
        <v>213</v>
      </c>
      <c r="C219" s="26" t="s">
        <v>433</v>
      </c>
      <c r="D219" s="26">
        <v>0</v>
      </c>
      <c r="E219" s="26"/>
      <c r="F219" s="23">
        <f t="shared" si="22"/>
        <v>213</v>
      </c>
      <c r="G219" s="26" t="s">
        <v>381</v>
      </c>
      <c r="H219" s="26">
        <v>0</v>
      </c>
      <c r="I219" s="25"/>
      <c r="J219" s="26" t="str">
        <f t="shared" si="23"/>
        <v xml:space="preserve">Yemen </v>
      </c>
      <c r="K219" s="26">
        <f t="shared" si="24"/>
        <v>74</v>
      </c>
      <c r="L219" s="25"/>
      <c r="M219" s="26" t="str">
        <f t="shared" si="25"/>
        <v xml:space="preserve">Yemen </v>
      </c>
      <c r="N219" s="26">
        <f t="shared" si="26"/>
        <v>32</v>
      </c>
      <c r="O219" s="25"/>
      <c r="P219" s="26" t="s">
        <v>418</v>
      </c>
      <c r="Q219" s="26">
        <v>283</v>
      </c>
      <c r="R219" s="26">
        <v>65</v>
      </c>
      <c r="S219" s="78" t="str">
        <f t="shared" si="27"/>
        <v/>
      </c>
      <c r="T219" s="25" t="s">
        <v>418</v>
      </c>
      <c r="U219" s="26">
        <v>209</v>
      </c>
      <c r="V219" s="26">
        <v>33</v>
      </c>
    </row>
    <row r="220" spans="2:22" ht="15" customHeight="1" x14ac:dyDescent="0.25">
      <c r="B220" s="23">
        <f t="shared" si="21"/>
        <v>214</v>
      </c>
      <c r="C220" s="26" t="s">
        <v>468</v>
      </c>
      <c r="D220" s="26">
        <v>0</v>
      </c>
      <c r="E220" s="26"/>
      <c r="F220" s="23">
        <f t="shared" si="22"/>
        <v>214</v>
      </c>
      <c r="G220" s="26" t="s">
        <v>445</v>
      </c>
      <c r="H220" s="26">
        <v>0</v>
      </c>
      <c r="I220" s="25"/>
      <c r="J220" s="26" t="str">
        <f t="shared" si="23"/>
        <v xml:space="preserve">Zambia </v>
      </c>
      <c r="K220" s="26">
        <f t="shared" si="24"/>
        <v>137</v>
      </c>
      <c r="L220" s="25"/>
      <c r="M220" s="26" t="str">
        <f t="shared" si="25"/>
        <v xml:space="preserve">Zambia </v>
      </c>
      <c r="N220" s="26">
        <f t="shared" si="26"/>
        <v>0</v>
      </c>
      <c r="O220" s="25"/>
      <c r="P220" s="26" t="s">
        <v>381</v>
      </c>
      <c r="Q220" s="26">
        <v>1057</v>
      </c>
      <c r="R220" s="26">
        <v>7</v>
      </c>
      <c r="S220" s="78" t="str">
        <f t="shared" si="27"/>
        <v/>
      </c>
      <c r="T220" s="25" t="s">
        <v>381</v>
      </c>
      <c r="U220" s="26">
        <v>920</v>
      </c>
      <c r="V220" s="26">
        <v>7</v>
      </c>
    </row>
    <row r="221" spans="2:22" ht="15" customHeight="1" x14ac:dyDescent="0.25">
      <c r="B221" s="23">
        <f t="shared" si="21"/>
        <v>215</v>
      </c>
      <c r="C221" s="26" t="s">
        <v>469</v>
      </c>
      <c r="D221" s="26">
        <v>0</v>
      </c>
      <c r="E221" s="26"/>
      <c r="F221" s="23">
        <f t="shared" si="22"/>
        <v>215</v>
      </c>
      <c r="G221" s="26" t="s">
        <v>272</v>
      </c>
      <c r="H221" s="26">
        <v>-1507</v>
      </c>
      <c r="I221" s="25"/>
      <c r="J221" s="26" t="str">
        <f t="shared" si="23"/>
        <v xml:space="preserve">Zimbabwe </v>
      </c>
      <c r="K221" s="26">
        <f t="shared" si="24"/>
        <v>98</v>
      </c>
      <c r="L221" s="25"/>
      <c r="M221" s="26" t="str">
        <f t="shared" si="25"/>
        <v xml:space="preserve">Zimbabwe </v>
      </c>
      <c r="N221" s="26">
        <f t="shared" si="26"/>
        <v>0</v>
      </c>
      <c r="O221" s="25"/>
      <c r="P221" s="25" t="s">
        <v>445</v>
      </c>
      <c r="Q221" s="26">
        <v>149</v>
      </c>
      <c r="R221" s="26">
        <v>4</v>
      </c>
      <c r="S221" s="78" t="str">
        <f t="shared" si="27"/>
        <v/>
      </c>
      <c r="T221" s="25" t="s">
        <v>445</v>
      </c>
      <c r="U221" s="26">
        <v>51</v>
      </c>
      <c r="V221" s="26">
        <v>4</v>
      </c>
    </row>
    <row r="222" spans="2:22" ht="15" customHeight="1" x14ac:dyDescent="0.25"/>
    <row r="223" spans="2:22" ht="15" customHeight="1" x14ac:dyDescent="0.25"/>
    <row r="224" spans="2:22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221">
    <sortCondition descending="1" ref="H7:H2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1"/>
  <sheetViews>
    <sheetView zoomScale="120" zoomScaleNormal="120" workbookViewId="0">
      <selection activeCell="C3" sqref="C3"/>
    </sheetView>
  </sheetViews>
  <sheetFormatPr defaultRowHeight="15" x14ac:dyDescent="0.25"/>
  <cols>
    <col min="1" max="1" width="8.7109375" customWidth="1"/>
    <col min="2" max="2" width="5.7109375" customWidth="1"/>
    <col min="3" max="3" width="16.7109375" customWidth="1"/>
    <col min="4" max="4" width="10.7109375" customWidth="1"/>
    <col min="5" max="5" width="2.7109375" customWidth="1"/>
    <col min="6" max="6" width="5.7109375" customWidth="1"/>
    <col min="7" max="7" width="16.7109375" customWidth="1"/>
    <col min="8" max="8" width="10.7109375" customWidth="1"/>
    <col min="9" max="9" width="2.7109375" customWidth="1"/>
    <col min="10" max="10" width="16.7109375" customWidth="1"/>
    <col min="11" max="11" width="8.7109375" customWidth="1"/>
    <col min="12" max="12" width="2.7109375" customWidth="1"/>
    <col min="13" max="13" width="16.7109375" customWidth="1"/>
    <col min="14" max="14" width="8.7109375" customWidth="1"/>
    <col min="15" max="15" width="2.7109375" customWidth="1"/>
    <col min="16" max="16" width="16.7109375" customWidth="1"/>
    <col min="17" max="17" width="11.7109375" customWidth="1"/>
    <col min="18" max="18" width="8.7109375" customWidth="1"/>
    <col min="19" max="19" width="3.7109375" style="14" customWidth="1"/>
    <col min="20" max="20" width="16.7109375" customWidth="1"/>
    <col min="21" max="21" width="11.7109375" customWidth="1"/>
    <col min="22" max="22" width="8.7109375" customWidth="1"/>
  </cols>
  <sheetData>
    <row r="1" spans="2:25" ht="15" customHeight="1" x14ac:dyDescent="0.25">
      <c r="C1" s="19" t="s">
        <v>554</v>
      </c>
    </row>
    <row r="2" spans="2:25" ht="15" customHeight="1" x14ac:dyDescent="0.25">
      <c r="C2" s="54" t="s">
        <v>488</v>
      </c>
      <c r="D2" s="56" t="s">
        <v>487</v>
      </c>
      <c r="E2" s="56"/>
      <c r="J2" s="76" t="s">
        <v>499</v>
      </c>
      <c r="M2" s="76" t="s">
        <v>499</v>
      </c>
      <c r="P2" s="80" t="s">
        <v>503</v>
      </c>
      <c r="Q2" s="81">
        <f>statesco!$D$1</f>
        <v>44137</v>
      </c>
      <c r="S2" s="50" t="s">
        <v>500</v>
      </c>
      <c r="T2" s="80" t="s">
        <v>504</v>
      </c>
      <c r="V2" s="81">
        <f>statesco!$D$1-1</f>
        <v>44136</v>
      </c>
    </row>
    <row r="3" spans="2:25" ht="15" customHeight="1" x14ac:dyDescent="0.25">
      <c r="C3" s="86" t="s">
        <v>489</v>
      </c>
      <c r="R3" s="32"/>
      <c r="S3" s="50" t="s">
        <v>501</v>
      </c>
    </row>
    <row r="4" spans="2:25" ht="15" customHeight="1" x14ac:dyDescent="0.25">
      <c r="C4" s="20"/>
      <c r="D4" s="71" t="s">
        <v>485</v>
      </c>
      <c r="E4" s="20"/>
      <c r="G4" s="20"/>
      <c r="H4" s="71" t="s">
        <v>485</v>
      </c>
      <c r="I4" s="73"/>
      <c r="J4" s="75" t="s">
        <v>498</v>
      </c>
      <c r="K4" s="75"/>
      <c r="L4" s="75"/>
      <c r="M4" s="75" t="s">
        <v>498</v>
      </c>
      <c r="N4" s="75"/>
      <c r="O4" s="75"/>
      <c r="P4" s="75" t="s">
        <v>495</v>
      </c>
      <c r="Q4" s="75"/>
      <c r="R4" s="75"/>
      <c r="S4" s="50" t="s">
        <v>502</v>
      </c>
      <c r="T4" s="75" t="s">
        <v>494</v>
      </c>
      <c r="U4" s="75"/>
      <c r="V4" s="75"/>
    </row>
    <row r="5" spans="2:25" ht="15" customHeight="1" x14ac:dyDescent="0.25">
      <c r="B5" s="20" t="s">
        <v>57</v>
      </c>
      <c r="C5" s="72" t="s">
        <v>552</v>
      </c>
      <c r="D5" s="74" t="s">
        <v>58</v>
      </c>
      <c r="E5" s="72"/>
      <c r="F5" s="72" t="s">
        <v>57</v>
      </c>
      <c r="G5" s="72" t="s">
        <v>552</v>
      </c>
      <c r="H5" s="74" t="s">
        <v>180</v>
      </c>
      <c r="I5" s="73"/>
      <c r="J5" s="75" t="s">
        <v>551</v>
      </c>
      <c r="K5" s="75" t="s">
        <v>496</v>
      </c>
      <c r="L5" s="75"/>
      <c r="M5" s="75" t="s">
        <v>551</v>
      </c>
      <c r="N5" s="75" t="s">
        <v>497</v>
      </c>
      <c r="O5" s="75"/>
      <c r="P5" s="75" t="s">
        <v>551</v>
      </c>
      <c r="Q5" s="75" t="s">
        <v>496</v>
      </c>
      <c r="R5" s="75" t="s">
        <v>497</v>
      </c>
      <c r="S5" s="50" t="s">
        <v>502</v>
      </c>
      <c r="T5" s="75" t="s">
        <v>551</v>
      </c>
      <c r="U5" s="75" t="s">
        <v>496</v>
      </c>
      <c r="V5" s="75" t="s">
        <v>497</v>
      </c>
    </row>
    <row r="6" spans="2:25" ht="5.0999999999999996" customHeight="1" x14ac:dyDescent="0.25">
      <c r="B6" s="21"/>
      <c r="C6" s="31"/>
      <c r="D6" s="31"/>
      <c r="E6" s="31"/>
      <c r="F6" s="2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77"/>
      <c r="T6" s="31"/>
      <c r="U6" s="31"/>
      <c r="V6" s="31"/>
      <c r="W6" s="11"/>
      <c r="X6" s="11"/>
      <c r="Y6" s="11"/>
    </row>
    <row r="7" spans="2:25" ht="15" customHeight="1" x14ac:dyDescent="0.25">
      <c r="B7" s="23">
        <f>B6+1</f>
        <v>1</v>
      </c>
      <c r="C7" s="26"/>
      <c r="D7" s="26"/>
      <c r="E7" s="26"/>
      <c r="F7" s="23">
        <f>F6+1</f>
        <v>1</v>
      </c>
      <c r="G7" s="26"/>
      <c r="H7" s="26"/>
      <c r="I7" s="26"/>
      <c r="J7" s="26">
        <f>P7</f>
        <v>0</v>
      </c>
      <c r="K7" s="26">
        <f>Q7-U7</f>
        <v>-85762</v>
      </c>
      <c r="L7" s="26"/>
      <c r="M7" s="26">
        <f>P7</f>
        <v>0</v>
      </c>
      <c r="N7" s="26">
        <f>R7-V7</f>
        <v>-1565</v>
      </c>
      <c r="O7" s="26"/>
      <c r="P7" s="26"/>
      <c r="Q7" s="26"/>
      <c r="R7" s="26"/>
      <c r="S7" s="78" t="str">
        <f>IF(P7&lt;&gt;T7,"no","")</f>
        <v>no</v>
      </c>
      <c r="T7" s="26" t="s">
        <v>25</v>
      </c>
      <c r="U7" s="26">
        <v>85762</v>
      </c>
      <c r="V7" s="26">
        <v>1565</v>
      </c>
    </row>
    <row r="8" spans="2:25" ht="15" customHeight="1" x14ac:dyDescent="0.25">
      <c r="B8" s="23">
        <f t="shared" ref="B8:B57" si="0">B7+1</f>
        <v>2</v>
      </c>
      <c r="C8" s="26"/>
      <c r="D8" s="26"/>
      <c r="E8" s="26"/>
      <c r="F8" s="23">
        <f t="shared" ref="F8:F57" si="1">F7+1</f>
        <v>2</v>
      </c>
      <c r="G8" s="26"/>
      <c r="H8" s="26"/>
      <c r="I8" s="26"/>
      <c r="J8" s="26">
        <f t="shared" ref="J8:J57" si="2">P8</f>
        <v>0</v>
      </c>
      <c r="K8" s="26">
        <f t="shared" ref="K8:K57" si="3">Q8-U8</f>
        <v>-2878</v>
      </c>
      <c r="L8" s="26"/>
      <c r="M8" s="26">
        <f t="shared" ref="M8:M57" si="4">P8</f>
        <v>0</v>
      </c>
      <c r="N8" s="26">
        <f t="shared" ref="N8:N57" si="5">R8-V8</f>
        <v>-23</v>
      </c>
      <c r="O8" s="26"/>
      <c r="P8" s="25"/>
      <c r="Q8" s="26"/>
      <c r="R8" s="26"/>
      <c r="S8" s="78" t="str">
        <f t="shared" ref="S8:S57" si="6">IF(P8&lt;&gt;T8,"no","")</f>
        <v>no</v>
      </c>
      <c r="T8" s="26" t="s">
        <v>47</v>
      </c>
      <c r="U8" s="26">
        <v>2878</v>
      </c>
      <c r="V8" s="26">
        <v>23</v>
      </c>
    </row>
    <row r="9" spans="2:25" ht="15" customHeight="1" x14ac:dyDescent="0.25">
      <c r="B9" s="23">
        <f t="shared" si="0"/>
        <v>3</v>
      </c>
      <c r="C9" s="26"/>
      <c r="D9" s="26"/>
      <c r="E9" s="26"/>
      <c r="F9" s="23">
        <f t="shared" si="1"/>
        <v>3</v>
      </c>
      <c r="G9" s="26"/>
      <c r="H9" s="26"/>
      <c r="I9" s="26"/>
      <c r="J9" s="26">
        <f t="shared" si="2"/>
        <v>0</v>
      </c>
      <c r="K9" s="26">
        <f t="shared" si="3"/>
        <v>-170798</v>
      </c>
      <c r="L9" s="26"/>
      <c r="M9" s="26">
        <f t="shared" si="4"/>
        <v>0</v>
      </c>
      <c r="N9" s="26">
        <f t="shared" si="5"/>
        <v>-3626</v>
      </c>
      <c r="O9" s="26"/>
      <c r="P9" s="25"/>
      <c r="Q9" s="26"/>
      <c r="R9" s="26"/>
      <c r="S9" s="78" t="str">
        <f t="shared" si="6"/>
        <v>no</v>
      </c>
      <c r="T9" s="25" t="s">
        <v>21</v>
      </c>
      <c r="U9" s="26">
        <v>170798</v>
      </c>
      <c r="V9" s="26">
        <v>3626</v>
      </c>
    </row>
    <row r="10" spans="2:25" ht="15" customHeight="1" x14ac:dyDescent="0.25">
      <c r="B10" s="23">
        <f t="shared" si="0"/>
        <v>4</v>
      </c>
      <c r="C10" s="26"/>
      <c r="D10" s="26"/>
      <c r="E10" s="26"/>
      <c r="F10" s="23">
        <f t="shared" si="1"/>
        <v>4</v>
      </c>
      <c r="G10" s="26"/>
      <c r="H10" s="26"/>
      <c r="I10" s="26"/>
      <c r="J10" s="26">
        <f t="shared" si="2"/>
        <v>0</v>
      </c>
      <c r="K10" s="26">
        <f t="shared" si="3"/>
        <v>-41759</v>
      </c>
      <c r="L10" s="26"/>
      <c r="M10" s="26">
        <f t="shared" si="4"/>
        <v>0</v>
      </c>
      <c r="N10" s="26">
        <f t="shared" si="5"/>
        <v>-442</v>
      </c>
      <c r="O10" s="26"/>
      <c r="P10" s="25"/>
      <c r="Q10" s="26"/>
      <c r="R10" s="26"/>
      <c r="S10" s="78" t="str">
        <f t="shared" si="6"/>
        <v>no</v>
      </c>
      <c r="T10" s="26" t="s">
        <v>33</v>
      </c>
      <c r="U10" s="26">
        <v>41759</v>
      </c>
      <c r="V10" s="26">
        <v>442</v>
      </c>
    </row>
    <row r="11" spans="2:25" ht="15" customHeight="1" x14ac:dyDescent="0.25">
      <c r="B11" s="23">
        <f t="shared" si="0"/>
        <v>5</v>
      </c>
      <c r="C11" s="26"/>
      <c r="D11" s="26"/>
      <c r="E11" s="26"/>
      <c r="F11" s="23">
        <f t="shared" si="1"/>
        <v>5</v>
      </c>
      <c r="G11" s="26"/>
      <c r="H11" s="26"/>
      <c r="I11" s="26"/>
      <c r="J11" s="26">
        <f t="shared" si="2"/>
        <v>0</v>
      </c>
      <c r="K11" s="26">
        <f t="shared" si="3"/>
        <v>-494031</v>
      </c>
      <c r="L11" s="26"/>
      <c r="M11" s="26">
        <f t="shared" si="4"/>
        <v>0</v>
      </c>
      <c r="N11" s="26">
        <f t="shared" si="5"/>
        <v>-9003</v>
      </c>
      <c r="O11" s="26"/>
      <c r="P11" s="26"/>
      <c r="Q11" s="26"/>
      <c r="R11" s="26"/>
      <c r="S11" s="78" t="str">
        <f t="shared" si="6"/>
        <v>no</v>
      </c>
      <c r="T11" s="25" t="s">
        <v>2</v>
      </c>
      <c r="U11" s="26">
        <v>494031</v>
      </c>
      <c r="V11" s="26">
        <v>9003</v>
      </c>
    </row>
    <row r="12" spans="2:25" ht="15" customHeight="1" x14ac:dyDescent="0.25">
      <c r="B12" s="23">
        <f t="shared" si="0"/>
        <v>6</v>
      </c>
      <c r="C12" s="26"/>
      <c r="D12" s="26"/>
      <c r="E12" s="26"/>
      <c r="F12" s="23">
        <f t="shared" si="1"/>
        <v>6</v>
      </c>
      <c r="G12" s="26"/>
      <c r="H12" s="26"/>
      <c r="I12" s="26"/>
      <c r="J12" s="26">
        <f t="shared" si="2"/>
        <v>0</v>
      </c>
      <c r="K12" s="26">
        <f t="shared" si="3"/>
        <v>-46204</v>
      </c>
      <c r="L12" s="26"/>
      <c r="M12" s="26">
        <f t="shared" si="4"/>
        <v>0</v>
      </c>
      <c r="N12" s="26">
        <f t="shared" si="5"/>
        <v>-1822</v>
      </c>
      <c r="O12" s="26"/>
      <c r="P12" s="25"/>
      <c r="Q12" s="26"/>
      <c r="R12" s="26"/>
      <c r="S12" s="78" t="str">
        <f t="shared" si="6"/>
        <v>no</v>
      </c>
      <c r="T12" s="25" t="s">
        <v>13</v>
      </c>
      <c r="U12" s="26">
        <v>46204</v>
      </c>
      <c r="V12" s="26">
        <v>1822</v>
      </c>
    </row>
    <row r="13" spans="2:25" ht="15" customHeight="1" x14ac:dyDescent="0.25">
      <c r="B13" s="23">
        <f t="shared" si="0"/>
        <v>7</v>
      </c>
      <c r="C13" s="26"/>
      <c r="D13" s="26"/>
      <c r="E13" s="26"/>
      <c r="F13" s="23">
        <f t="shared" si="1"/>
        <v>7</v>
      </c>
      <c r="G13" s="26"/>
      <c r="H13" s="26"/>
      <c r="I13" s="26"/>
      <c r="J13" s="26">
        <f t="shared" si="2"/>
        <v>0</v>
      </c>
      <c r="K13" s="26">
        <f t="shared" si="3"/>
        <v>-49670</v>
      </c>
      <c r="L13" s="26"/>
      <c r="M13" s="26">
        <f t="shared" si="4"/>
        <v>0</v>
      </c>
      <c r="N13" s="26">
        <f t="shared" si="5"/>
        <v>-4431</v>
      </c>
      <c r="O13" s="26"/>
      <c r="P13" s="26"/>
      <c r="Q13" s="26"/>
      <c r="R13" s="26"/>
      <c r="S13" s="78" t="str">
        <f t="shared" si="6"/>
        <v>no</v>
      </c>
      <c r="T13" s="25" t="s">
        <v>12</v>
      </c>
      <c r="U13" s="26">
        <v>49670</v>
      </c>
      <c r="V13" s="26">
        <v>4431</v>
      </c>
    </row>
    <row r="14" spans="2:25" ht="15" customHeight="1" x14ac:dyDescent="0.25">
      <c r="B14" s="23">
        <f t="shared" si="0"/>
        <v>8</v>
      </c>
      <c r="C14" s="26"/>
      <c r="D14" s="26"/>
      <c r="E14" s="26"/>
      <c r="F14" s="23">
        <f t="shared" si="1"/>
        <v>8</v>
      </c>
      <c r="G14" s="26"/>
      <c r="H14" s="26"/>
      <c r="I14" s="26"/>
      <c r="J14" s="26">
        <f t="shared" si="2"/>
        <v>0</v>
      </c>
      <c r="K14" s="26">
        <f t="shared" si="3"/>
        <v>-14689</v>
      </c>
      <c r="L14" s="26"/>
      <c r="M14" s="26">
        <f t="shared" si="4"/>
        <v>0</v>
      </c>
      <c r="N14" s="26">
        <f t="shared" si="5"/>
        <v>-581</v>
      </c>
      <c r="O14" s="26"/>
      <c r="P14" s="25"/>
      <c r="Q14" s="26"/>
      <c r="R14" s="26"/>
      <c r="S14" s="78" t="str">
        <f t="shared" si="6"/>
        <v>no</v>
      </c>
      <c r="T14" s="25" t="s">
        <v>39</v>
      </c>
      <c r="U14" s="26">
        <v>14689</v>
      </c>
      <c r="V14" s="26">
        <v>581</v>
      </c>
    </row>
    <row r="15" spans="2:25" ht="15" customHeight="1" x14ac:dyDescent="0.25">
      <c r="B15" s="23">
        <f t="shared" si="0"/>
        <v>9</v>
      </c>
      <c r="C15" s="26"/>
      <c r="D15" s="26"/>
      <c r="E15" s="26"/>
      <c r="F15" s="23">
        <f t="shared" si="1"/>
        <v>9</v>
      </c>
      <c r="G15" s="26"/>
      <c r="H15" s="26"/>
      <c r="I15" s="26"/>
      <c r="J15" s="26">
        <f t="shared" si="2"/>
        <v>0</v>
      </c>
      <c r="K15" s="26">
        <f t="shared" si="3"/>
        <v>-12057</v>
      </c>
      <c r="L15" s="26"/>
      <c r="M15" s="26">
        <f t="shared" si="4"/>
        <v>0</v>
      </c>
      <c r="N15" s="26">
        <f t="shared" si="5"/>
        <v>-584</v>
      </c>
      <c r="O15" s="26"/>
      <c r="P15" s="26"/>
      <c r="Q15" s="26"/>
      <c r="R15" s="26"/>
      <c r="S15" s="78" t="str">
        <f t="shared" si="6"/>
        <v>no</v>
      </c>
      <c r="T15" s="26" t="s">
        <v>35</v>
      </c>
      <c r="U15" s="26">
        <v>12057</v>
      </c>
      <c r="V15" s="26">
        <v>584</v>
      </c>
    </row>
    <row r="16" spans="2:25" ht="15" customHeight="1" x14ac:dyDescent="0.25">
      <c r="B16" s="23">
        <f t="shared" si="0"/>
        <v>10</v>
      </c>
      <c r="C16" s="26"/>
      <c r="D16" s="26"/>
      <c r="E16" s="26"/>
      <c r="F16" s="23">
        <f t="shared" si="1"/>
        <v>10</v>
      </c>
      <c r="G16" s="26"/>
      <c r="H16" s="26"/>
      <c r="I16" s="26"/>
      <c r="J16" s="26">
        <f t="shared" si="2"/>
        <v>0</v>
      </c>
      <c r="K16" s="26">
        <f t="shared" si="3"/>
        <v>-461379</v>
      </c>
      <c r="L16" s="26"/>
      <c r="M16" s="26">
        <f t="shared" si="4"/>
        <v>0</v>
      </c>
      <c r="N16" s="26">
        <f t="shared" si="5"/>
        <v>-6587</v>
      </c>
      <c r="O16" s="26"/>
      <c r="P16" s="25"/>
      <c r="Q16" s="26"/>
      <c r="R16" s="26"/>
      <c r="S16" s="78" t="str">
        <f t="shared" si="6"/>
        <v>no</v>
      </c>
      <c r="T16" s="25" t="s">
        <v>4</v>
      </c>
      <c r="U16" s="26">
        <v>461379</v>
      </c>
      <c r="V16" s="26">
        <v>6587</v>
      </c>
    </row>
    <row r="17" spans="2:22" ht="15" customHeight="1" x14ac:dyDescent="0.25">
      <c r="B17" s="23">
        <f t="shared" si="0"/>
        <v>11</v>
      </c>
      <c r="C17" s="26"/>
      <c r="D17" s="26"/>
      <c r="E17" s="26"/>
      <c r="F17" s="23">
        <f t="shared" si="1"/>
        <v>11</v>
      </c>
      <c r="G17" s="26"/>
      <c r="H17" s="26"/>
      <c r="I17" s="26"/>
      <c r="J17" s="26">
        <f t="shared" si="2"/>
        <v>0</v>
      </c>
      <c r="K17" s="26">
        <f t="shared" si="3"/>
        <v>-182286</v>
      </c>
      <c r="L17" s="26"/>
      <c r="M17" s="26">
        <f t="shared" si="4"/>
        <v>0</v>
      </c>
      <c r="N17" s="26">
        <f t="shared" si="5"/>
        <v>-3671</v>
      </c>
      <c r="O17" s="26"/>
      <c r="P17" s="25"/>
      <c r="Q17" s="26"/>
      <c r="R17" s="26"/>
      <c r="S17" s="78" t="str">
        <f t="shared" si="6"/>
        <v>no</v>
      </c>
      <c r="T17" s="25" t="s">
        <v>10</v>
      </c>
      <c r="U17" s="26">
        <v>182286</v>
      </c>
      <c r="V17" s="26">
        <v>3671</v>
      </c>
    </row>
    <row r="18" spans="2:22" ht="15" customHeight="1" x14ac:dyDescent="0.25">
      <c r="B18" s="23">
        <f t="shared" si="0"/>
        <v>12</v>
      </c>
      <c r="C18" s="26"/>
      <c r="D18" s="26"/>
      <c r="E18" s="26"/>
      <c r="F18" s="23">
        <f t="shared" si="1"/>
        <v>12</v>
      </c>
      <c r="G18" s="26"/>
      <c r="H18" s="26"/>
      <c r="I18" s="26"/>
      <c r="J18" s="26">
        <f t="shared" si="2"/>
        <v>0</v>
      </c>
      <c r="K18" s="26">
        <f t="shared" si="3"/>
        <v>-1989</v>
      </c>
      <c r="L18" s="26"/>
      <c r="M18" s="26">
        <f t="shared" si="4"/>
        <v>0</v>
      </c>
      <c r="N18" s="26">
        <f t="shared" si="5"/>
        <v>-26</v>
      </c>
      <c r="O18" s="26"/>
      <c r="P18" s="26"/>
      <c r="Q18" s="26"/>
      <c r="R18" s="26"/>
      <c r="S18" s="78" t="str">
        <f t="shared" si="6"/>
        <v>no</v>
      </c>
      <c r="T18" s="26" t="s">
        <v>43</v>
      </c>
      <c r="U18" s="26">
        <v>1989</v>
      </c>
      <c r="V18" s="26">
        <v>26</v>
      </c>
    </row>
    <row r="19" spans="2:22" ht="15" customHeight="1" x14ac:dyDescent="0.25">
      <c r="B19" s="23">
        <f t="shared" si="0"/>
        <v>13</v>
      </c>
      <c r="C19" s="26"/>
      <c r="D19" s="26"/>
      <c r="E19" s="26"/>
      <c r="F19" s="23">
        <f t="shared" si="1"/>
        <v>13</v>
      </c>
      <c r="G19" s="26"/>
      <c r="H19" s="26"/>
      <c r="I19" s="26"/>
      <c r="J19" s="26">
        <f t="shared" si="2"/>
        <v>0</v>
      </c>
      <c r="K19" s="26">
        <f t="shared" si="3"/>
        <v>-20246</v>
      </c>
      <c r="L19" s="26"/>
      <c r="M19" s="26">
        <f t="shared" si="4"/>
        <v>0</v>
      </c>
      <c r="N19" s="26">
        <f t="shared" si="5"/>
        <v>-177</v>
      </c>
      <c r="O19" s="26"/>
      <c r="P19" s="25"/>
      <c r="Q19" s="26"/>
      <c r="R19" s="26"/>
      <c r="S19" s="78" t="str">
        <f t="shared" si="6"/>
        <v>no</v>
      </c>
      <c r="T19" s="26" t="s">
        <v>32</v>
      </c>
      <c r="U19" s="26">
        <v>20246</v>
      </c>
      <c r="V19" s="26">
        <v>177</v>
      </c>
    </row>
    <row r="20" spans="2:22" ht="15" customHeight="1" x14ac:dyDescent="0.25">
      <c r="B20" s="23">
        <f t="shared" si="0"/>
        <v>14</v>
      </c>
      <c r="C20" s="26"/>
      <c r="D20" s="26"/>
      <c r="E20" s="26"/>
      <c r="F20" s="23">
        <f t="shared" si="1"/>
        <v>14</v>
      </c>
      <c r="G20" s="26"/>
      <c r="H20" s="26"/>
      <c r="I20" s="26"/>
      <c r="J20" s="26">
        <f t="shared" si="2"/>
        <v>0</v>
      </c>
      <c r="K20" s="26">
        <f t="shared" si="3"/>
        <v>-178138</v>
      </c>
      <c r="L20" s="26"/>
      <c r="M20" s="26">
        <f t="shared" si="4"/>
        <v>0</v>
      </c>
      <c r="N20" s="26">
        <f t="shared" si="5"/>
        <v>-7670</v>
      </c>
      <c r="O20" s="26"/>
      <c r="P20" s="26"/>
      <c r="Q20" s="26"/>
      <c r="R20" s="26"/>
      <c r="S20" s="78" t="str">
        <f t="shared" si="6"/>
        <v>no</v>
      </c>
      <c r="T20" s="25" t="s">
        <v>6</v>
      </c>
      <c r="U20" s="26">
        <v>178138</v>
      </c>
      <c r="V20" s="26">
        <v>7670</v>
      </c>
    </row>
    <row r="21" spans="2:22" ht="15" customHeight="1" x14ac:dyDescent="0.25">
      <c r="B21" s="23">
        <f t="shared" si="0"/>
        <v>15</v>
      </c>
      <c r="C21" s="26"/>
      <c r="D21" s="26"/>
      <c r="E21" s="26"/>
      <c r="F21" s="23">
        <f t="shared" si="1"/>
        <v>15</v>
      </c>
      <c r="G21" s="26"/>
      <c r="H21" s="26"/>
      <c r="I21" s="26"/>
      <c r="J21" s="26">
        <f t="shared" si="2"/>
        <v>0</v>
      </c>
      <c r="K21" s="26">
        <f t="shared" si="3"/>
        <v>-65253</v>
      </c>
      <c r="L21" s="26"/>
      <c r="M21" s="26">
        <f t="shared" si="4"/>
        <v>0</v>
      </c>
      <c r="N21" s="26">
        <f t="shared" si="5"/>
        <v>-2946</v>
      </c>
      <c r="O21" s="26"/>
      <c r="P21" s="26"/>
      <c r="Q21" s="26"/>
      <c r="R21" s="26"/>
      <c r="S21" s="78" t="str">
        <f t="shared" si="6"/>
        <v>no</v>
      </c>
      <c r="T21" s="25" t="s">
        <v>16</v>
      </c>
      <c r="U21" s="26">
        <v>65253</v>
      </c>
      <c r="V21" s="26">
        <v>2946</v>
      </c>
    </row>
    <row r="22" spans="2:22" ht="15" customHeight="1" x14ac:dyDescent="0.25">
      <c r="B22" s="23">
        <f t="shared" si="0"/>
        <v>16</v>
      </c>
      <c r="C22" s="26"/>
      <c r="D22" s="26"/>
      <c r="E22" s="26"/>
      <c r="F22" s="23">
        <f t="shared" si="1"/>
        <v>16</v>
      </c>
      <c r="G22" s="26"/>
      <c r="H22" s="26"/>
      <c r="I22" s="26"/>
      <c r="J22" s="26">
        <f t="shared" si="2"/>
        <v>0</v>
      </c>
      <c r="K22" s="26">
        <f t="shared" si="3"/>
        <v>-44044</v>
      </c>
      <c r="L22" s="26"/>
      <c r="M22" s="26">
        <f t="shared" si="4"/>
        <v>0</v>
      </c>
      <c r="N22" s="26">
        <f t="shared" si="5"/>
        <v>-857</v>
      </c>
      <c r="O22" s="26"/>
      <c r="P22" s="25"/>
      <c r="Q22" s="26"/>
      <c r="R22" s="26"/>
      <c r="S22" s="78" t="str">
        <f t="shared" si="6"/>
        <v>no</v>
      </c>
      <c r="T22" s="26" t="s">
        <v>34</v>
      </c>
      <c r="U22" s="26">
        <v>44044</v>
      </c>
      <c r="V22" s="26">
        <v>857</v>
      </c>
    </row>
    <row r="23" spans="2:22" ht="15" customHeight="1" x14ac:dyDescent="0.25">
      <c r="B23" s="23">
        <f t="shared" si="0"/>
        <v>17</v>
      </c>
      <c r="C23" s="26"/>
      <c r="D23" s="26"/>
      <c r="E23" s="26"/>
      <c r="F23" s="23">
        <f t="shared" si="1"/>
        <v>17</v>
      </c>
      <c r="G23" s="26"/>
      <c r="H23" s="26"/>
      <c r="I23" s="26"/>
      <c r="J23" s="26">
        <f t="shared" si="2"/>
        <v>0</v>
      </c>
      <c r="K23" s="26">
        <f t="shared" si="3"/>
        <v>-27183</v>
      </c>
      <c r="L23" s="26"/>
      <c r="M23" s="26">
        <f t="shared" si="4"/>
        <v>0</v>
      </c>
      <c r="N23" s="26">
        <f t="shared" si="5"/>
        <v>-356</v>
      </c>
      <c r="O23" s="26"/>
      <c r="P23" s="25"/>
      <c r="Q23" s="26"/>
      <c r="R23" s="26"/>
      <c r="S23" s="78" t="str">
        <f t="shared" si="6"/>
        <v>no</v>
      </c>
      <c r="T23" s="26" t="s">
        <v>37</v>
      </c>
      <c r="U23" s="26">
        <v>27183</v>
      </c>
      <c r="V23" s="26">
        <v>356</v>
      </c>
    </row>
    <row r="24" spans="2:22" ht="15" customHeight="1" x14ac:dyDescent="0.25">
      <c r="B24" s="23">
        <f t="shared" si="0"/>
        <v>18</v>
      </c>
      <c r="C24" s="26"/>
      <c r="D24" s="26"/>
      <c r="E24" s="26"/>
      <c r="F24" s="23">
        <f t="shared" si="1"/>
        <v>18</v>
      </c>
      <c r="G24" s="26"/>
      <c r="H24" s="26"/>
      <c r="I24" s="26"/>
      <c r="J24" s="26">
        <f t="shared" si="2"/>
        <v>0</v>
      </c>
      <c r="K24" s="26">
        <f t="shared" si="3"/>
        <v>-29386</v>
      </c>
      <c r="L24" s="26"/>
      <c r="M24" s="26">
        <f t="shared" si="4"/>
        <v>0</v>
      </c>
      <c r="N24" s="26">
        <f t="shared" si="5"/>
        <v>-731</v>
      </c>
      <c r="O24" s="26"/>
      <c r="P24" s="25"/>
      <c r="Q24" s="26"/>
      <c r="R24" s="26"/>
      <c r="S24" s="78" t="str">
        <f t="shared" si="6"/>
        <v>no</v>
      </c>
      <c r="T24" s="25" t="s">
        <v>30</v>
      </c>
      <c r="U24" s="26">
        <v>29386</v>
      </c>
      <c r="V24" s="26">
        <v>731</v>
      </c>
    </row>
    <row r="25" spans="2:22" ht="15" customHeight="1" x14ac:dyDescent="0.25">
      <c r="B25" s="23">
        <f t="shared" si="0"/>
        <v>19</v>
      </c>
      <c r="C25" s="26"/>
      <c r="D25" s="26"/>
      <c r="E25" s="26"/>
      <c r="F25" s="23">
        <f t="shared" si="1"/>
        <v>19</v>
      </c>
      <c r="G25" s="26"/>
      <c r="H25" s="26"/>
      <c r="I25" s="26"/>
      <c r="J25" s="26">
        <f t="shared" si="2"/>
        <v>0</v>
      </c>
      <c r="K25" s="26">
        <f t="shared" si="3"/>
        <v>-114481</v>
      </c>
      <c r="L25" s="26"/>
      <c r="M25" s="26">
        <f t="shared" si="4"/>
        <v>0</v>
      </c>
      <c r="N25" s="26">
        <f t="shared" si="5"/>
        <v>-3929</v>
      </c>
      <c r="O25" s="26"/>
      <c r="P25" s="26"/>
      <c r="Q25" s="26"/>
      <c r="R25" s="26"/>
      <c r="S25" s="78" t="str">
        <f t="shared" si="6"/>
        <v>no</v>
      </c>
      <c r="T25" s="26" t="s">
        <v>8</v>
      </c>
      <c r="U25" s="26">
        <v>114481</v>
      </c>
      <c r="V25" s="26">
        <v>3929</v>
      </c>
    </row>
    <row r="26" spans="2:22" ht="15" customHeight="1" x14ac:dyDescent="0.25">
      <c r="B26" s="23">
        <f t="shared" si="0"/>
        <v>20</v>
      </c>
      <c r="C26" s="26"/>
      <c r="D26" s="26"/>
      <c r="E26" s="26"/>
      <c r="F26" s="23">
        <f t="shared" si="1"/>
        <v>20</v>
      </c>
      <c r="G26" s="26"/>
      <c r="H26" s="26"/>
      <c r="I26" s="26"/>
      <c r="J26" s="26">
        <f t="shared" si="2"/>
        <v>0</v>
      </c>
      <c r="K26" s="26">
        <f t="shared" si="3"/>
        <v>-3888</v>
      </c>
      <c r="L26" s="26"/>
      <c r="M26" s="26">
        <f t="shared" si="4"/>
        <v>0</v>
      </c>
      <c r="N26" s="26">
        <f t="shared" si="5"/>
        <v>-122</v>
      </c>
      <c r="O26" s="26"/>
      <c r="P26" s="25"/>
      <c r="Q26" s="26"/>
      <c r="R26" s="26"/>
      <c r="S26" s="78" t="str">
        <f t="shared" si="6"/>
        <v>no</v>
      </c>
      <c r="T26" s="26" t="s">
        <v>41</v>
      </c>
      <c r="U26" s="26">
        <v>3888</v>
      </c>
      <c r="V26" s="26">
        <v>122</v>
      </c>
    </row>
    <row r="27" spans="2:22" ht="15" customHeight="1" x14ac:dyDescent="0.25">
      <c r="B27" s="23">
        <f t="shared" si="0"/>
        <v>21</v>
      </c>
      <c r="C27" s="26"/>
      <c r="D27" s="26"/>
      <c r="E27" s="26"/>
      <c r="F27" s="23">
        <f t="shared" si="1"/>
        <v>21</v>
      </c>
      <c r="G27" s="26"/>
      <c r="H27" s="26"/>
      <c r="I27" s="26"/>
      <c r="J27" s="26">
        <f t="shared" si="2"/>
        <v>0</v>
      </c>
      <c r="K27" s="26">
        <f t="shared" si="3"/>
        <v>-87177</v>
      </c>
      <c r="L27" s="26"/>
      <c r="M27" s="26">
        <f t="shared" si="4"/>
        <v>0</v>
      </c>
      <c r="N27" s="26">
        <f t="shared" si="5"/>
        <v>-3488</v>
      </c>
      <c r="O27" s="26"/>
      <c r="P27" s="26"/>
      <c r="Q27" s="26"/>
      <c r="R27" s="26"/>
      <c r="S27" s="78" t="str">
        <f t="shared" si="6"/>
        <v>no</v>
      </c>
      <c r="T27" s="25" t="s">
        <v>17</v>
      </c>
      <c r="U27" s="26">
        <v>87177</v>
      </c>
      <c r="V27" s="26">
        <v>3488</v>
      </c>
    </row>
    <row r="28" spans="2:22" ht="15" customHeight="1" x14ac:dyDescent="0.25">
      <c r="B28" s="23">
        <f t="shared" si="0"/>
        <v>22</v>
      </c>
      <c r="C28" s="26"/>
      <c r="D28" s="26"/>
      <c r="E28" s="26"/>
      <c r="F28" s="23">
        <f t="shared" si="1"/>
        <v>22</v>
      </c>
      <c r="G28" s="26"/>
      <c r="H28" s="26"/>
      <c r="I28" s="26"/>
      <c r="J28" s="26">
        <f t="shared" si="2"/>
        <v>0</v>
      </c>
      <c r="K28" s="26">
        <f t="shared" si="3"/>
        <v>-117098</v>
      </c>
      <c r="L28" s="26"/>
      <c r="M28" s="26">
        <f t="shared" si="4"/>
        <v>0</v>
      </c>
      <c r="N28" s="26">
        <f t="shared" si="5"/>
        <v>-8595</v>
      </c>
      <c r="O28" s="26"/>
      <c r="P28" s="26"/>
      <c r="Q28" s="26"/>
      <c r="R28" s="26"/>
      <c r="S28" s="78" t="str">
        <f t="shared" si="6"/>
        <v>no</v>
      </c>
      <c r="T28" s="25" t="s">
        <v>5</v>
      </c>
      <c r="U28" s="26">
        <v>117098</v>
      </c>
      <c r="V28" s="26">
        <v>8595</v>
      </c>
    </row>
    <row r="29" spans="2:22" ht="15" customHeight="1" x14ac:dyDescent="0.25">
      <c r="B29" s="23">
        <f t="shared" si="0"/>
        <v>23</v>
      </c>
      <c r="C29" s="26"/>
      <c r="D29" s="26"/>
      <c r="E29" s="26"/>
      <c r="F29" s="23">
        <f t="shared" si="1"/>
        <v>23</v>
      </c>
      <c r="G29" s="26"/>
      <c r="H29" s="26"/>
      <c r="I29" s="26"/>
      <c r="J29" s="26">
        <f t="shared" si="2"/>
        <v>0</v>
      </c>
      <c r="K29" s="26">
        <f t="shared" si="3"/>
        <v>-89781</v>
      </c>
      <c r="L29" s="26"/>
      <c r="M29" s="26">
        <f t="shared" si="4"/>
        <v>0</v>
      </c>
      <c r="N29" s="26">
        <f t="shared" si="5"/>
        <v>-6443</v>
      </c>
      <c r="O29" s="26"/>
      <c r="P29" s="25"/>
      <c r="Q29" s="26"/>
      <c r="R29" s="26"/>
      <c r="S29" s="78" t="str">
        <f t="shared" si="6"/>
        <v>no</v>
      </c>
      <c r="T29" s="25" t="s">
        <v>3</v>
      </c>
      <c r="U29" s="26">
        <v>89781</v>
      </c>
      <c r="V29" s="26">
        <v>6443</v>
      </c>
    </row>
    <row r="30" spans="2:22" ht="15" customHeight="1" x14ac:dyDescent="0.25">
      <c r="B30" s="23">
        <f t="shared" si="0"/>
        <v>24</v>
      </c>
      <c r="C30" s="26"/>
      <c r="D30" s="26"/>
      <c r="E30" s="26"/>
      <c r="F30" s="23">
        <f t="shared" si="1"/>
        <v>24</v>
      </c>
      <c r="G30" s="26"/>
      <c r="H30" s="26"/>
      <c r="I30" s="26"/>
      <c r="J30" s="26">
        <f t="shared" si="2"/>
        <v>0</v>
      </c>
      <c r="K30" s="26">
        <f t="shared" si="3"/>
        <v>-53692</v>
      </c>
      <c r="L30" s="26"/>
      <c r="M30" s="26">
        <f t="shared" si="4"/>
        <v>0</v>
      </c>
      <c r="N30" s="26">
        <f t="shared" si="5"/>
        <v>-1634</v>
      </c>
      <c r="O30" s="26"/>
      <c r="P30" s="25"/>
      <c r="Q30" s="26"/>
      <c r="R30" s="26"/>
      <c r="S30" s="78" t="str">
        <f t="shared" si="6"/>
        <v>no</v>
      </c>
      <c r="T30" s="25" t="s">
        <v>29</v>
      </c>
      <c r="U30" s="26">
        <v>53692</v>
      </c>
      <c r="V30" s="26">
        <v>1634</v>
      </c>
    </row>
    <row r="31" spans="2:22" ht="15" customHeight="1" x14ac:dyDescent="0.25">
      <c r="B31" s="23">
        <f t="shared" si="0"/>
        <v>25</v>
      </c>
      <c r="C31" s="26"/>
      <c r="D31" s="26"/>
      <c r="E31" s="26"/>
      <c r="F31" s="23">
        <f t="shared" si="1"/>
        <v>25</v>
      </c>
      <c r="G31" s="26"/>
      <c r="H31" s="26"/>
      <c r="I31" s="26"/>
      <c r="J31" s="26">
        <f t="shared" si="2"/>
        <v>0</v>
      </c>
      <c r="K31" s="26">
        <f t="shared" si="3"/>
        <v>-57579</v>
      </c>
      <c r="L31" s="26"/>
      <c r="M31" s="26">
        <f t="shared" si="4"/>
        <v>0</v>
      </c>
      <c r="N31" s="26">
        <f t="shared" si="5"/>
        <v>-1611</v>
      </c>
      <c r="O31" s="26"/>
      <c r="P31" s="25"/>
      <c r="Q31" s="26"/>
      <c r="R31" s="26"/>
      <c r="S31" s="78" t="str">
        <f t="shared" si="6"/>
        <v>no</v>
      </c>
      <c r="T31" s="25" t="s">
        <v>26</v>
      </c>
      <c r="U31" s="26">
        <v>57579</v>
      </c>
      <c r="V31" s="26">
        <v>1611</v>
      </c>
    </row>
    <row r="32" spans="2:22" ht="15" customHeight="1" x14ac:dyDescent="0.25">
      <c r="B32" s="23">
        <f t="shared" si="0"/>
        <v>26</v>
      </c>
      <c r="C32" s="26"/>
      <c r="D32" s="26"/>
      <c r="E32" s="26"/>
      <c r="F32" s="23">
        <f t="shared" si="1"/>
        <v>26</v>
      </c>
      <c r="G32" s="26"/>
      <c r="H32" s="26"/>
      <c r="I32" s="26"/>
      <c r="J32" s="26">
        <f t="shared" si="2"/>
        <v>0</v>
      </c>
      <c r="K32" s="26">
        <f t="shared" si="3"/>
        <v>-49364</v>
      </c>
      <c r="L32" s="26"/>
      <c r="M32" s="26">
        <f t="shared" si="4"/>
        <v>0</v>
      </c>
      <c r="N32" s="26">
        <f t="shared" si="5"/>
        <v>-1286</v>
      </c>
      <c r="O32" s="26"/>
      <c r="P32" s="26"/>
      <c r="Q32" s="26"/>
      <c r="R32" s="26"/>
      <c r="S32" s="78" t="str">
        <f t="shared" si="6"/>
        <v>no</v>
      </c>
      <c r="T32" s="25" t="s">
        <v>20</v>
      </c>
      <c r="U32" s="26">
        <v>49364</v>
      </c>
      <c r="V32" s="26">
        <v>1286</v>
      </c>
    </row>
    <row r="33" spans="2:22" ht="15" customHeight="1" x14ac:dyDescent="0.25">
      <c r="B33" s="23">
        <f t="shared" si="0"/>
        <v>27</v>
      </c>
      <c r="C33" s="26"/>
      <c r="D33" s="26"/>
      <c r="E33" s="26"/>
      <c r="F33" s="23">
        <f t="shared" si="1"/>
        <v>27</v>
      </c>
      <c r="G33" s="26"/>
      <c r="H33" s="26"/>
      <c r="I33" s="26"/>
      <c r="J33" s="26">
        <f t="shared" si="2"/>
        <v>0</v>
      </c>
      <c r="K33" s="26">
        <f t="shared" si="3"/>
        <v>-3814</v>
      </c>
      <c r="L33" s="26"/>
      <c r="M33" s="26">
        <f t="shared" si="4"/>
        <v>0</v>
      </c>
      <c r="N33" s="26">
        <f t="shared" si="5"/>
        <v>-55</v>
      </c>
      <c r="O33" s="26"/>
      <c r="P33" s="26"/>
      <c r="Q33" s="26"/>
      <c r="R33" s="26"/>
      <c r="S33" s="78" t="str">
        <f t="shared" si="6"/>
        <v>no</v>
      </c>
      <c r="T33" s="25" t="s">
        <v>44</v>
      </c>
      <c r="U33" s="26">
        <v>3814</v>
      </c>
      <c r="V33" s="26">
        <v>55</v>
      </c>
    </row>
    <row r="34" spans="2:22" ht="15" customHeight="1" x14ac:dyDescent="0.25">
      <c r="B34" s="23">
        <f t="shared" si="0"/>
        <v>28</v>
      </c>
      <c r="C34" s="26"/>
      <c r="D34" s="26"/>
      <c r="E34" s="26"/>
      <c r="F34" s="23">
        <f t="shared" si="1"/>
        <v>28</v>
      </c>
      <c r="G34" s="26"/>
      <c r="H34" s="26"/>
      <c r="I34" s="26"/>
      <c r="J34" s="26">
        <f t="shared" si="2"/>
        <v>0</v>
      </c>
      <c r="K34" s="26">
        <f t="shared" si="3"/>
        <v>-25766</v>
      </c>
      <c r="L34" s="26"/>
      <c r="M34" s="26">
        <f t="shared" si="4"/>
        <v>0</v>
      </c>
      <c r="N34" s="26">
        <f t="shared" si="5"/>
        <v>-328</v>
      </c>
      <c r="O34" s="26"/>
      <c r="P34" s="25"/>
      <c r="Q34" s="26"/>
      <c r="R34" s="26"/>
      <c r="S34" s="78" t="str">
        <f t="shared" si="6"/>
        <v>no</v>
      </c>
      <c r="T34" s="26" t="s">
        <v>45</v>
      </c>
      <c r="U34" s="26">
        <v>25766</v>
      </c>
      <c r="V34" s="26">
        <v>328</v>
      </c>
    </row>
    <row r="35" spans="2:22" ht="15" customHeight="1" x14ac:dyDescent="0.25">
      <c r="B35" s="23">
        <f t="shared" si="0"/>
        <v>29</v>
      </c>
      <c r="C35" s="26"/>
      <c r="D35" s="26"/>
      <c r="E35" s="26"/>
      <c r="F35" s="23">
        <f t="shared" si="1"/>
        <v>29</v>
      </c>
      <c r="G35" s="26"/>
      <c r="H35" s="26"/>
      <c r="I35" s="26"/>
      <c r="J35" s="26">
        <f t="shared" si="2"/>
        <v>0</v>
      </c>
      <c r="K35" s="26">
        <f t="shared" si="3"/>
        <v>-46824</v>
      </c>
      <c r="L35" s="26"/>
      <c r="M35" s="26">
        <f t="shared" si="4"/>
        <v>0</v>
      </c>
      <c r="N35" s="26">
        <f t="shared" si="5"/>
        <v>-801</v>
      </c>
      <c r="O35" s="26"/>
      <c r="P35" s="25"/>
      <c r="Q35" s="26"/>
      <c r="R35" s="26"/>
      <c r="S35" s="78" t="str">
        <f t="shared" si="6"/>
        <v>no</v>
      </c>
      <c r="T35" s="25" t="s">
        <v>23</v>
      </c>
      <c r="U35" s="26">
        <v>46824</v>
      </c>
      <c r="V35" s="26">
        <v>801</v>
      </c>
    </row>
    <row r="36" spans="2:22" ht="15" customHeight="1" x14ac:dyDescent="0.25">
      <c r="B36" s="23">
        <f t="shared" si="0"/>
        <v>30</v>
      </c>
      <c r="C36" s="26"/>
      <c r="D36" s="26"/>
      <c r="E36" s="26"/>
      <c r="F36" s="23">
        <f t="shared" si="1"/>
        <v>30</v>
      </c>
      <c r="G36" s="26"/>
      <c r="H36" s="26"/>
      <c r="I36" s="26"/>
      <c r="J36" s="26">
        <f t="shared" si="2"/>
        <v>0</v>
      </c>
      <c r="K36" s="26">
        <f t="shared" si="3"/>
        <v>-6544</v>
      </c>
      <c r="L36" s="26"/>
      <c r="M36" s="26">
        <f t="shared" si="4"/>
        <v>0</v>
      </c>
      <c r="N36" s="26">
        <f t="shared" si="5"/>
        <v>-415</v>
      </c>
      <c r="O36" s="26"/>
      <c r="P36" s="25"/>
      <c r="Q36" s="26"/>
      <c r="R36" s="26"/>
      <c r="S36" s="78" t="str">
        <f t="shared" si="6"/>
        <v>no</v>
      </c>
      <c r="T36" s="25" t="s">
        <v>38</v>
      </c>
      <c r="U36" s="26">
        <v>6544</v>
      </c>
      <c r="V36" s="26">
        <v>415</v>
      </c>
    </row>
    <row r="37" spans="2:22" ht="15" customHeight="1" x14ac:dyDescent="0.25">
      <c r="B37" s="23">
        <f t="shared" si="0"/>
        <v>31</v>
      </c>
      <c r="C37" s="26"/>
      <c r="D37" s="26"/>
      <c r="E37" s="26"/>
      <c r="F37" s="23">
        <f t="shared" si="1"/>
        <v>31</v>
      </c>
      <c r="G37" s="26"/>
      <c r="H37" s="26"/>
      <c r="I37" s="26"/>
      <c r="J37" s="26">
        <f t="shared" si="2"/>
        <v>0</v>
      </c>
      <c r="K37" s="26">
        <f t="shared" si="3"/>
        <v>-186975</v>
      </c>
      <c r="L37" s="26"/>
      <c r="M37" s="26">
        <f t="shared" si="4"/>
        <v>0</v>
      </c>
      <c r="N37" s="26">
        <f t="shared" si="5"/>
        <v>-15888</v>
      </c>
      <c r="O37" s="26"/>
      <c r="P37" s="25"/>
      <c r="Q37" s="26"/>
      <c r="R37" s="26"/>
      <c r="S37" s="78" t="str">
        <f t="shared" si="6"/>
        <v>no</v>
      </c>
      <c r="T37" s="25" t="s">
        <v>1</v>
      </c>
      <c r="U37" s="26">
        <v>186975</v>
      </c>
      <c r="V37" s="26">
        <v>15888</v>
      </c>
    </row>
    <row r="38" spans="2:22" ht="15" customHeight="1" x14ac:dyDescent="0.25">
      <c r="B38" s="23">
        <f t="shared" si="0"/>
        <v>32</v>
      </c>
      <c r="C38" s="26"/>
      <c r="D38" s="26"/>
      <c r="E38" s="26"/>
      <c r="F38" s="23">
        <f t="shared" si="1"/>
        <v>32</v>
      </c>
      <c r="G38" s="26"/>
      <c r="H38" s="26"/>
      <c r="I38" s="26"/>
      <c r="J38" s="26">
        <f t="shared" si="2"/>
        <v>0</v>
      </c>
      <c r="K38" s="26">
        <f t="shared" si="3"/>
        <v>-20388</v>
      </c>
      <c r="L38" s="26"/>
      <c r="M38" s="26">
        <f t="shared" si="4"/>
        <v>0</v>
      </c>
      <c r="N38" s="26">
        <f t="shared" si="5"/>
        <v>-635</v>
      </c>
      <c r="O38" s="26"/>
      <c r="P38" s="25"/>
      <c r="Q38" s="26"/>
      <c r="R38" s="26"/>
      <c r="S38" s="78" t="str">
        <f t="shared" si="6"/>
        <v>no</v>
      </c>
      <c r="T38" s="25" t="s">
        <v>40</v>
      </c>
      <c r="U38" s="26">
        <v>20388</v>
      </c>
      <c r="V38" s="26">
        <v>635</v>
      </c>
    </row>
    <row r="39" spans="2:22" ht="15" customHeight="1" x14ac:dyDescent="0.25">
      <c r="B39" s="23">
        <f t="shared" si="0"/>
        <v>33</v>
      </c>
      <c r="C39" s="26"/>
      <c r="D39" s="26"/>
      <c r="E39" s="26"/>
      <c r="F39" s="23">
        <f t="shared" si="1"/>
        <v>33</v>
      </c>
      <c r="G39" s="26"/>
      <c r="H39" s="26"/>
      <c r="I39" s="26"/>
      <c r="J39" s="26">
        <f t="shared" si="2"/>
        <v>0</v>
      </c>
      <c r="K39" s="26">
        <f t="shared" si="3"/>
        <v>-443000</v>
      </c>
      <c r="L39" s="26"/>
      <c r="M39" s="26">
        <f t="shared" si="4"/>
        <v>0</v>
      </c>
      <c r="N39" s="26">
        <f t="shared" si="5"/>
        <v>-32754</v>
      </c>
      <c r="O39" s="26"/>
      <c r="P39" s="25"/>
      <c r="Q39" s="26"/>
      <c r="R39" s="26"/>
      <c r="S39" s="78" t="str">
        <f t="shared" si="6"/>
        <v>no</v>
      </c>
      <c r="T39" s="25" t="s">
        <v>0</v>
      </c>
      <c r="U39" s="26">
        <v>443000</v>
      </c>
      <c r="V39" s="26">
        <v>32754</v>
      </c>
    </row>
    <row r="40" spans="2:22" ht="15" customHeight="1" x14ac:dyDescent="0.25">
      <c r="B40" s="23">
        <f t="shared" si="0"/>
        <v>34</v>
      </c>
      <c r="C40" s="26"/>
      <c r="D40" s="26"/>
      <c r="E40" s="26"/>
      <c r="F40" s="23">
        <f t="shared" si="1"/>
        <v>34</v>
      </c>
      <c r="G40" s="26"/>
      <c r="H40" s="26"/>
      <c r="I40" s="26"/>
      <c r="J40" s="26">
        <f t="shared" si="2"/>
        <v>0</v>
      </c>
      <c r="K40" s="26">
        <f t="shared" si="3"/>
        <v>-120602</v>
      </c>
      <c r="L40" s="26"/>
      <c r="M40" s="26">
        <f t="shared" si="4"/>
        <v>0</v>
      </c>
      <c r="N40" s="26">
        <f t="shared" si="5"/>
        <v>-1929</v>
      </c>
      <c r="O40" s="26"/>
      <c r="P40" s="25"/>
      <c r="Q40" s="26"/>
      <c r="R40" s="26"/>
      <c r="S40" s="78" t="str">
        <f t="shared" si="6"/>
        <v>no</v>
      </c>
      <c r="T40" s="25" t="s">
        <v>18</v>
      </c>
      <c r="U40" s="26">
        <v>120602</v>
      </c>
      <c r="V40" s="26">
        <v>1929</v>
      </c>
    </row>
    <row r="41" spans="2:22" ht="15" customHeight="1" x14ac:dyDescent="0.25">
      <c r="B41" s="23">
        <f t="shared" si="0"/>
        <v>35</v>
      </c>
      <c r="C41" s="26"/>
      <c r="D41" s="26"/>
      <c r="E41" s="26"/>
      <c r="F41" s="23">
        <f t="shared" si="1"/>
        <v>35</v>
      </c>
      <c r="G41" s="26"/>
      <c r="H41" s="26"/>
      <c r="I41" s="26"/>
      <c r="J41" s="26">
        <f t="shared" si="2"/>
        <v>0</v>
      </c>
      <c r="K41" s="26">
        <f t="shared" si="3"/>
        <v>-6301</v>
      </c>
      <c r="L41" s="26"/>
      <c r="M41" s="26">
        <f t="shared" si="4"/>
        <v>0</v>
      </c>
      <c r="N41" s="26">
        <f t="shared" si="5"/>
        <v>-103</v>
      </c>
      <c r="O41" s="26"/>
      <c r="P41" s="25"/>
      <c r="Q41" s="26"/>
      <c r="R41" s="26"/>
      <c r="S41" s="78" t="str">
        <f t="shared" si="6"/>
        <v>no</v>
      </c>
      <c r="T41" s="25" t="s">
        <v>48</v>
      </c>
      <c r="U41" s="26">
        <v>6301</v>
      </c>
      <c r="V41" s="26">
        <v>103</v>
      </c>
    </row>
    <row r="42" spans="2:22" ht="15" customHeight="1" x14ac:dyDescent="0.25">
      <c r="B42" s="23">
        <f t="shared" si="0"/>
        <v>36</v>
      </c>
      <c r="C42" s="26"/>
      <c r="D42" s="26"/>
      <c r="E42" s="26"/>
      <c r="F42" s="23">
        <f t="shared" si="1"/>
        <v>36</v>
      </c>
      <c r="G42" s="26"/>
      <c r="H42" s="26"/>
      <c r="I42" s="26"/>
      <c r="J42" s="26">
        <f t="shared" si="2"/>
        <v>0</v>
      </c>
      <c r="K42" s="26">
        <f t="shared" si="3"/>
        <v>-89648</v>
      </c>
      <c r="L42" s="26"/>
      <c r="M42" s="26">
        <f t="shared" si="4"/>
        <v>0</v>
      </c>
      <c r="N42" s="26">
        <f t="shared" si="5"/>
        <v>-3449</v>
      </c>
      <c r="O42" s="26"/>
      <c r="P42" s="26"/>
      <c r="Q42" s="26"/>
      <c r="R42" s="26"/>
      <c r="S42" s="78" t="str">
        <f t="shared" si="6"/>
        <v>no</v>
      </c>
      <c r="T42" s="25" t="s">
        <v>15</v>
      </c>
      <c r="U42" s="26">
        <v>89648</v>
      </c>
      <c r="V42" s="26">
        <v>3449</v>
      </c>
    </row>
    <row r="43" spans="2:22" ht="15" customHeight="1" x14ac:dyDescent="0.25">
      <c r="B43" s="23">
        <f t="shared" si="0"/>
        <v>37</v>
      </c>
      <c r="C43" s="26"/>
      <c r="D43" s="26"/>
      <c r="E43" s="26"/>
      <c r="F43" s="23">
        <f t="shared" si="1"/>
        <v>37</v>
      </c>
      <c r="G43" s="26"/>
      <c r="H43" s="26"/>
      <c r="I43" s="26"/>
      <c r="J43" s="26">
        <f t="shared" si="2"/>
        <v>0</v>
      </c>
      <c r="K43" s="26">
        <f t="shared" si="3"/>
        <v>-35740</v>
      </c>
      <c r="L43" s="26"/>
      <c r="M43" s="26">
        <f t="shared" si="4"/>
        <v>0</v>
      </c>
      <c r="N43" s="26">
        <f t="shared" si="5"/>
        <v>-536</v>
      </c>
      <c r="O43" s="26"/>
      <c r="P43" s="25"/>
      <c r="Q43" s="26"/>
      <c r="R43" s="26"/>
      <c r="S43" s="78" t="str">
        <f t="shared" si="6"/>
        <v>no</v>
      </c>
      <c r="T43" s="26" t="s">
        <v>31</v>
      </c>
      <c r="U43" s="26">
        <v>35740</v>
      </c>
      <c r="V43" s="26">
        <v>536</v>
      </c>
    </row>
    <row r="44" spans="2:22" ht="15" customHeight="1" x14ac:dyDescent="0.25">
      <c r="B44" s="23">
        <f t="shared" si="0"/>
        <v>38</v>
      </c>
      <c r="C44" s="26"/>
      <c r="D44" s="26"/>
      <c r="E44" s="26"/>
      <c r="F44" s="23">
        <f t="shared" si="1"/>
        <v>38</v>
      </c>
      <c r="G44" s="26"/>
      <c r="H44" s="26"/>
      <c r="I44" s="26"/>
      <c r="J44" s="26">
        <f t="shared" si="2"/>
        <v>0</v>
      </c>
      <c r="K44" s="26">
        <f t="shared" si="3"/>
        <v>-18131</v>
      </c>
      <c r="L44" s="26"/>
      <c r="M44" s="26">
        <f t="shared" si="4"/>
        <v>0</v>
      </c>
      <c r="N44" s="26">
        <f t="shared" si="5"/>
        <v>-316</v>
      </c>
      <c r="O44" s="26"/>
      <c r="P44" s="25"/>
      <c r="Q44" s="26"/>
      <c r="R44" s="26"/>
      <c r="S44" s="78" t="str">
        <f t="shared" si="6"/>
        <v>no</v>
      </c>
      <c r="T44" s="25" t="s">
        <v>28</v>
      </c>
      <c r="U44" s="26">
        <v>18131</v>
      </c>
      <c r="V44" s="26">
        <v>316</v>
      </c>
    </row>
    <row r="45" spans="2:22" ht="15" customHeight="1" x14ac:dyDescent="0.25">
      <c r="B45" s="23">
        <f t="shared" si="0"/>
        <v>39</v>
      </c>
      <c r="C45" s="26"/>
      <c r="D45" s="26"/>
      <c r="E45" s="26"/>
      <c r="F45" s="23">
        <f t="shared" si="1"/>
        <v>39</v>
      </c>
      <c r="G45" s="26"/>
      <c r="H45" s="26"/>
      <c r="I45" s="26"/>
      <c r="J45" s="26">
        <f t="shared" si="2"/>
        <v>0</v>
      </c>
      <c r="K45" s="26">
        <f t="shared" si="3"/>
        <v>-115853</v>
      </c>
      <c r="L45" s="26"/>
      <c r="M45" s="26">
        <f t="shared" si="4"/>
        <v>0</v>
      </c>
      <c r="N45" s="26">
        <f t="shared" si="5"/>
        <v>-7269</v>
      </c>
      <c r="O45" s="26"/>
      <c r="P45" s="25"/>
      <c r="Q45" s="26"/>
      <c r="R45" s="26"/>
      <c r="S45" s="78" t="str">
        <f t="shared" si="6"/>
        <v>no</v>
      </c>
      <c r="T45" s="25" t="s">
        <v>9</v>
      </c>
      <c r="U45" s="26">
        <v>115853</v>
      </c>
      <c r="V45" s="26">
        <v>7269</v>
      </c>
    </row>
    <row r="46" spans="2:22" ht="15" customHeight="1" x14ac:dyDescent="0.25">
      <c r="B46" s="23">
        <f t="shared" si="0"/>
        <v>40</v>
      </c>
      <c r="C46" s="26"/>
      <c r="D46" s="26"/>
      <c r="E46" s="26"/>
      <c r="F46" s="23">
        <f t="shared" si="1"/>
        <v>40</v>
      </c>
      <c r="G46" s="26"/>
      <c r="H46" s="26"/>
      <c r="I46" s="26"/>
      <c r="J46" s="26">
        <f t="shared" si="2"/>
        <v>0</v>
      </c>
      <c r="K46" s="26">
        <f t="shared" si="3"/>
        <v>-18950</v>
      </c>
      <c r="L46" s="26"/>
      <c r="M46" s="26">
        <f t="shared" si="4"/>
        <v>0</v>
      </c>
      <c r="N46" s="26">
        <f t="shared" si="5"/>
        <v>-1007</v>
      </c>
      <c r="O46" s="26"/>
      <c r="P46" s="26"/>
      <c r="Q46" s="26"/>
      <c r="R46" s="26"/>
      <c r="S46" s="78" t="str">
        <f t="shared" si="6"/>
        <v>no</v>
      </c>
      <c r="T46" s="25" t="s">
        <v>36</v>
      </c>
      <c r="U46" s="26">
        <v>18950</v>
      </c>
      <c r="V46" s="26">
        <v>1007</v>
      </c>
    </row>
    <row r="47" spans="2:22" ht="15" customHeight="1" x14ac:dyDescent="0.25">
      <c r="B47" s="23">
        <f t="shared" si="0"/>
        <v>41</v>
      </c>
      <c r="C47" s="26"/>
      <c r="D47" s="26"/>
      <c r="E47" s="26"/>
      <c r="F47" s="23">
        <f t="shared" si="1"/>
        <v>41</v>
      </c>
      <c r="G47" s="26"/>
      <c r="H47" s="26"/>
      <c r="I47" s="26"/>
      <c r="J47" s="26">
        <f t="shared" si="2"/>
        <v>0</v>
      </c>
      <c r="K47" s="26">
        <f t="shared" si="3"/>
        <v>-87572</v>
      </c>
      <c r="L47" s="26"/>
      <c r="M47" s="26">
        <f t="shared" si="4"/>
        <v>0</v>
      </c>
      <c r="N47" s="26">
        <f t="shared" si="5"/>
        <v>-1667</v>
      </c>
      <c r="O47" s="26"/>
      <c r="P47" s="25"/>
      <c r="Q47" s="26"/>
      <c r="R47" s="26"/>
      <c r="S47" s="78" t="str">
        <f t="shared" si="6"/>
        <v>no</v>
      </c>
      <c r="T47" s="25" t="s">
        <v>24</v>
      </c>
      <c r="U47" s="26">
        <v>87572</v>
      </c>
      <c r="V47" s="26">
        <v>1667</v>
      </c>
    </row>
    <row r="48" spans="2:22" ht="15" customHeight="1" x14ac:dyDescent="0.25">
      <c r="B48" s="23">
        <f t="shared" si="0"/>
        <v>42</v>
      </c>
      <c r="C48" s="26"/>
      <c r="D48" s="26"/>
      <c r="E48" s="26"/>
      <c r="F48" s="23">
        <f t="shared" si="1"/>
        <v>42</v>
      </c>
      <c r="G48" s="26"/>
      <c r="H48" s="26"/>
      <c r="I48" s="26"/>
      <c r="J48" s="26">
        <f t="shared" si="2"/>
        <v>0</v>
      </c>
      <c r="K48" s="26">
        <f t="shared" si="3"/>
        <v>-8685</v>
      </c>
      <c r="L48" s="26"/>
      <c r="M48" s="26">
        <f t="shared" si="4"/>
        <v>0</v>
      </c>
      <c r="N48" s="26">
        <f t="shared" si="5"/>
        <v>-129</v>
      </c>
      <c r="O48" s="26"/>
      <c r="P48" s="26"/>
      <c r="Q48" s="26"/>
      <c r="R48" s="26"/>
      <c r="S48" s="78" t="str">
        <f t="shared" si="6"/>
        <v>no</v>
      </c>
      <c r="T48" s="25" t="s">
        <v>50</v>
      </c>
      <c r="U48" s="26">
        <v>8685</v>
      </c>
      <c r="V48" s="26">
        <v>129</v>
      </c>
    </row>
    <row r="49" spans="2:22" ht="15" customHeight="1" x14ac:dyDescent="0.25">
      <c r="B49" s="23">
        <f t="shared" si="0"/>
        <v>43</v>
      </c>
      <c r="C49" s="26"/>
      <c r="D49" s="26"/>
      <c r="E49" s="26"/>
      <c r="F49" s="23">
        <f t="shared" si="1"/>
        <v>43</v>
      </c>
      <c r="G49" s="26"/>
      <c r="H49" s="26"/>
      <c r="I49" s="26"/>
      <c r="J49" s="26">
        <f t="shared" si="2"/>
        <v>0</v>
      </c>
      <c r="K49" s="26">
        <f t="shared" si="3"/>
        <v>-102871</v>
      </c>
      <c r="L49" s="26"/>
      <c r="M49" s="26">
        <f t="shared" si="4"/>
        <v>0</v>
      </c>
      <c r="N49" s="26">
        <f t="shared" si="5"/>
        <v>-1033</v>
      </c>
      <c r="O49" s="26"/>
      <c r="P49" s="25"/>
      <c r="Q49" s="26"/>
      <c r="R49" s="26"/>
      <c r="S49" s="78" t="str">
        <f t="shared" si="6"/>
        <v>no</v>
      </c>
      <c r="T49" s="26" t="s">
        <v>14</v>
      </c>
      <c r="U49" s="26">
        <v>102871</v>
      </c>
      <c r="V49" s="26">
        <v>1033</v>
      </c>
    </row>
    <row r="50" spans="2:22" ht="15" customHeight="1" x14ac:dyDescent="0.25">
      <c r="B50" s="23">
        <f t="shared" si="0"/>
        <v>44</v>
      </c>
      <c r="C50" s="26"/>
      <c r="D50" s="26"/>
      <c r="E50" s="26"/>
      <c r="F50" s="23">
        <f t="shared" si="1"/>
        <v>44</v>
      </c>
      <c r="G50" s="26"/>
      <c r="H50" s="26"/>
      <c r="I50" s="26"/>
      <c r="J50" s="26">
        <f t="shared" si="2"/>
        <v>0</v>
      </c>
      <c r="K50" s="26">
        <f t="shared" si="3"/>
        <v>-433276</v>
      </c>
      <c r="L50" s="26"/>
      <c r="M50" s="26">
        <f t="shared" si="4"/>
        <v>0</v>
      </c>
      <c r="N50" s="26">
        <f t="shared" si="5"/>
        <v>-6703</v>
      </c>
      <c r="O50" s="26"/>
      <c r="P50" s="25"/>
      <c r="Q50" s="26"/>
      <c r="R50" s="26"/>
      <c r="S50" s="78" t="str">
        <f t="shared" si="6"/>
        <v>no</v>
      </c>
      <c r="T50" s="26" t="s">
        <v>11</v>
      </c>
      <c r="U50" s="26">
        <v>433276</v>
      </c>
      <c r="V50" s="26">
        <v>6703</v>
      </c>
    </row>
    <row r="51" spans="2:22" ht="15" customHeight="1" x14ac:dyDescent="0.25">
      <c r="B51" s="23">
        <f t="shared" si="0"/>
        <v>45</v>
      </c>
      <c r="C51" s="26"/>
      <c r="D51" s="26"/>
      <c r="E51" s="26"/>
      <c r="F51" s="23">
        <f t="shared" si="1"/>
        <v>45</v>
      </c>
      <c r="G51" s="26"/>
      <c r="H51" s="26"/>
      <c r="I51" s="26"/>
      <c r="J51" s="26">
        <f t="shared" si="2"/>
        <v>0</v>
      </c>
      <c r="K51" s="26">
        <f t="shared" si="3"/>
        <v>-39696</v>
      </c>
      <c r="L51" s="26"/>
      <c r="M51" s="26">
        <f t="shared" si="4"/>
        <v>0</v>
      </c>
      <c r="N51" s="26">
        <f t="shared" si="5"/>
        <v>-300</v>
      </c>
      <c r="O51" s="26"/>
      <c r="P51" s="25"/>
      <c r="Q51" s="26"/>
      <c r="R51" s="26"/>
      <c r="S51" s="78" t="str">
        <f t="shared" si="6"/>
        <v>no</v>
      </c>
      <c r="T51" s="26" t="s">
        <v>27</v>
      </c>
      <c r="U51" s="26">
        <v>39696</v>
      </c>
      <c r="V51" s="26">
        <v>300</v>
      </c>
    </row>
    <row r="52" spans="2:22" ht="15" customHeight="1" x14ac:dyDescent="0.25">
      <c r="B52" s="23">
        <f t="shared" si="0"/>
        <v>46</v>
      </c>
      <c r="C52" s="26"/>
      <c r="D52" s="26"/>
      <c r="E52" s="26"/>
      <c r="F52" s="23">
        <f t="shared" si="1"/>
        <v>46</v>
      </c>
      <c r="G52" s="26"/>
      <c r="H52" s="26"/>
      <c r="I52" s="26"/>
      <c r="J52" s="26">
        <f t="shared" si="2"/>
        <v>0</v>
      </c>
      <c r="K52" s="26">
        <f t="shared" si="3"/>
        <v>-1407</v>
      </c>
      <c r="L52" s="26"/>
      <c r="M52" s="26">
        <f t="shared" si="4"/>
        <v>0</v>
      </c>
      <c r="N52" s="26">
        <f t="shared" si="5"/>
        <v>-57</v>
      </c>
      <c r="O52" s="26"/>
      <c r="P52" s="26"/>
      <c r="Q52" s="26"/>
      <c r="R52" s="26"/>
      <c r="S52" s="78" t="str">
        <f t="shared" si="6"/>
        <v>no</v>
      </c>
      <c r="T52" s="25" t="s">
        <v>42</v>
      </c>
      <c r="U52" s="26">
        <v>1407</v>
      </c>
      <c r="V52" s="26">
        <v>57</v>
      </c>
    </row>
    <row r="53" spans="2:22" ht="15" customHeight="1" x14ac:dyDescent="0.25">
      <c r="B53" s="23">
        <f t="shared" si="0"/>
        <v>47</v>
      </c>
      <c r="C53" s="26"/>
      <c r="D53" s="26"/>
      <c r="E53" s="26"/>
      <c r="F53" s="23">
        <f t="shared" si="1"/>
        <v>47</v>
      </c>
      <c r="G53" s="26"/>
      <c r="H53" s="26"/>
      <c r="I53" s="26"/>
      <c r="J53" s="26">
        <f t="shared" si="2"/>
        <v>0</v>
      </c>
      <c r="K53" s="26">
        <f t="shared" si="3"/>
        <v>-88904</v>
      </c>
      <c r="L53" s="26"/>
      <c r="M53" s="26">
        <f t="shared" si="4"/>
        <v>0</v>
      </c>
      <c r="N53" s="26">
        <f t="shared" si="5"/>
        <v>-2141</v>
      </c>
      <c r="O53" s="26"/>
      <c r="P53" s="26"/>
      <c r="Q53" s="26"/>
      <c r="R53" s="26"/>
      <c r="S53" s="78" t="str">
        <f t="shared" si="6"/>
        <v>no</v>
      </c>
      <c r="T53" s="25" t="s">
        <v>22</v>
      </c>
      <c r="U53" s="26">
        <v>88904</v>
      </c>
      <c r="V53" s="26">
        <v>2141</v>
      </c>
    </row>
    <row r="54" spans="2:22" ht="15" customHeight="1" x14ac:dyDescent="0.25">
      <c r="B54" s="23">
        <f t="shared" si="0"/>
        <v>48</v>
      </c>
      <c r="C54" s="26"/>
      <c r="D54" s="26"/>
      <c r="E54" s="26"/>
      <c r="F54" s="23">
        <f t="shared" si="1"/>
        <v>48</v>
      </c>
      <c r="G54" s="26"/>
      <c r="H54" s="26"/>
      <c r="I54" s="26"/>
      <c r="J54" s="26">
        <f t="shared" si="2"/>
        <v>0</v>
      </c>
      <c r="K54" s="26">
        <f t="shared" si="3"/>
        <v>-57466</v>
      </c>
      <c r="L54" s="26"/>
      <c r="M54" s="26">
        <f t="shared" si="4"/>
        <v>0</v>
      </c>
      <c r="N54" s="26">
        <f t="shared" si="5"/>
        <v>-1568</v>
      </c>
      <c r="O54" s="26"/>
      <c r="P54" s="25"/>
      <c r="Q54" s="26"/>
      <c r="R54" s="26"/>
      <c r="S54" s="78" t="str">
        <f t="shared" si="6"/>
        <v>no</v>
      </c>
      <c r="T54" s="25" t="s">
        <v>7</v>
      </c>
      <c r="U54" s="26">
        <v>57466</v>
      </c>
      <c r="V54" s="26">
        <v>1568</v>
      </c>
    </row>
    <row r="55" spans="2:22" ht="15" customHeight="1" x14ac:dyDescent="0.25">
      <c r="B55" s="23">
        <f t="shared" si="0"/>
        <v>49</v>
      </c>
      <c r="C55" s="26"/>
      <c r="D55" s="26"/>
      <c r="E55" s="26"/>
      <c r="F55" s="23">
        <f t="shared" si="1"/>
        <v>49</v>
      </c>
      <c r="G55" s="26"/>
      <c r="H55" s="26"/>
      <c r="I55" s="26"/>
      <c r="J55" s="26">
        <f t="shared" si="2"/>
        <v>0</v>
      </c>
      <c r="K55" s="26">
        <f t="shared" si="3"/>
        <v>-6422</v>
      </c>
      <c r="L55" s="26"/>
      <c r="M55" s="26">
        <f t="shared" si="4"/>
        <v>0</v>
      </c>
      <c r="N55" s="26">
        <f t="shared" si="5"/>
        <v>-115</v>
      </c>
      <c r="O55" s="26"/>
      <c r="P55" s="26"/>
      <c r="Q55" s="26"/>
      <c r="R55" s="26"/>
      <c r="S55" s="78" t="str">
        <f t="shared" si="6"/>
        <v>no</v>
      </c>
      <c r="T55" s="25" t="s">
        <v>46</v>
      </c>
      <c r="U55" s="26">
        <v>6422</v>
      </c>
      <c r="V55" s="26">
        <v>115</v>
      </c>
    </row>
    <row r="56" spans="2:22" ht="15" customHeight="1" x14ac:dyDescent="0.25">
      <c r="B56" s="23">
        <f t="shared" si="0"/>
        <v>50</v>
      </c>
      <c r="C56" s="26"/>
      <c r="D56" s="26"/>
      <c r="E56" s="26"/>
      <c r="F56" s="23">
        <f t="shared" si="1"/>
        <v>50</v>
      </c>
      <c r="G56" s="26"/>
      <c r="H56" s="26"/>
      <c r="I56" s="26"/>
      <c r="J56" s="26">
        <f t="shared" si="2"/>
        <v>0</v>
      </c>
      <c r="K56" s="26">
        <f t="shared" si="3"/>
        <v>-52108</v>
      </c>
      <c r="L56" s="26"/>
      <c r="M56" s="26">
        <f t="shared" si="4"/>
        <v>0</v>
      </c>
      <c r="N56" s="26">
        <f t="shared" si="5"/>
        <v>-919</v>
      </c>
      <c r="O56" s="26"/>
      <c r="P56" s="25"/>
      <c r="Q56" s="26"/>
      <c r="R56" s="26"/>
      <c r="S56" s="78" t="str">
        <f t="shared" si="6"/>
        <v>no</v>
      </c>
      <c r="T56" s="25" t="s">
        <v>19</v>
      </c>
      <c r="U56" s="26">
        <v>52108</v>
      </c>
      <c r="V56" s="26">
        <v>919</v>
      </c>
    </row>
    <row r="57" spans="2:22" ht="15" customHeight="1" x14ac:dyDescent="0.25">
      <c r="B57" s="23">
        <f t="shared" si="0"/>
        <v>51</v>
      </c>
      <c r="C57" s="26"/>
      <c r="D57" s="26"/>
      <c r="E57" s="26"/>
      <c r="F57" s="23">
        <f t="shared" si="1"/>
        <v>51</v>
      </c>
      <c r="G57" s="26"/>
      <c r="H57" s="26"/>
      <c r="I57" s="26"/>
      <c r="J57" s="26">
        <f t="shared" si="2"/>
        <v>0</v>
      </c>
      <c r="K57" s="26">
        <f t="shared" si="3"/>
        <v>-2686</v>
      </c>
      <c r="L57" s="26"/>
      <c r="M57" s="26">
        <f t="shared" si="4"/>
        <v>0</v>
      </c>
      <c r="N57" s="26">
        <f t="shared" si="5"/>
        <v>-26</v>
      </c>
      <c r="O57" s="26"/>
      <c r="P57" s="26"/>
      <c r="Q57" s="26"/>
      <c r="R57" s="26"/>
      <c r="S57" s="78" t="str">
        <f t="shared" si="6"/>
        <v>no</v>
      </c>
      <c r="T57" s="25" t="s">
        <v>49</v>
      </c>
      <c r="U57" s="26">
        <v>2686</v>
      </c>
      <c r="V57" s="26">
        <v>26</v>
      </c>
    </row>
    <row r="58" spans="2:22" ht="15" customHeight="1" x14ac:dyDescent="0.25"/>
    <row r="59" spans="2:22" ht="15" customHeight="1" x14ac:dyDescent="0.25"/>
    <row r="60" spans="2:22" ht="15" customHeight="1" x14ac:dyDescent="0.25"/>
    <row r="61" spans="2:22" ht="15" customHeight="1" x14ac:dyDescent="0.25"/>
    <row r="62" spans="2:22" ht="15" customHeight="1" x14ac:dyDescent="0.25"/>
    <row r="63" spans="2:22" ht="15" customHeight="1" x14ac:dyDescent="0.25"/>
    <row r="64" spans="2:22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  <row r="71" customFormat="1" ht="15" customHeight="1" x14ac:dyDescent="0.25"/>
    <row r="72" customFormat="1" ht="15" customHeight="1" x14ac:dyDescent="0.25"/>
    <row r="73" customFormat="1" ht="15" customHeight="1" x14ac:dyDescent="0.25"/>
    <row r="74" customFormat="1" ht="15" customHeight="1" x14ac:dyDescent="0.25"/>
    <row r="75" customFormat="1" ht="15" customHeight="1" x14ac:dyDescent="0.25"/>
    <row r="76" customFormat="1" ht="15" customHeight="1" x14ac:dyDescent="0.25"/>
    <row r="77" customFormat="1" ht="15" customHeight="1" x14ac:dyDescent="0.25"/>
    <row r="78" customFormat="1" ht="15" customHeight="1" x14ac:dyDescent="0.25"/>
    <row r="79" customFormat="1" ht="15" customHeight="1" x14ac:dyDescent="0.25"/>
    <row r="80" customFormat="1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  <row r="85" customFormat="1" ht="15" customHeight="1" x14ac:dyDescent="0.25"/>
    <row r="86" customFormat="1" ht="15" customHeight="1" x14ac:dyDescent="0.25"/>
    <row r="87" customFormat="1" ht="15" customHeight="1" x14ac:dyDescent="0.25"/>
    <row r="88" customFormat="1" ht="15" customHeight="1" x14ac:dyDescent="0.25"/>
    <row r="89" customFormat="1" ht="15" customHeight="1" x14ac:dyDescent="0.25"/>
    <row r="90" customFormat="1" ht="15" customHeight="1" x14ac:dyDescent="0.25"/>
    <row r="91" customFormat="1" ht="15" customHeight="1" x14ac:dyDescent="0.25"/>
    <row r="92" customFormat="1" ht="15" customHeight="1" x14ac:dyDescent="0.25"/>
    <row r="93" customFormat="1" ht="15" customHeight="1" x14ac:dyDescent="0.25"/>
    <row r="94" customFormat="1" ht="15" customHeight="1" x14ac:dyDescent="0.25"/>
    <row r="95" customFormat="1" ht="15" customHeight="1" x14ac:dyDescent="0.25"/>
    <row r="96" customFormat="1" ht="15" customHeight="1" x14ac:dyDescent="0.25"/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  <row r="107" customFormat="1" ht="15" customHeight="1" x14ac:dyDescent="0.25"/>
    <row r="108" customFormat="1" ht="15" customHeight="1" x14ac:dyDescent="0.25"/>
    <row r="109" customFormat="1" ht="15" customHeight="1" x14ac:dyDescent="0.25"/>
    <row r="110" customFormat="1" ht="15" customHeight="1" x14ac:dyDescent="0.25"/>
    <row r="111" customFormat="1" ht="15" customHeight="1" x14ac:dyDescent="0.25"/>
    <row r="112" customFormat="1" ht="15" customHeight="1" x14ac:dyDescent="0.25"/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  <row r="120" customFormat="1" ht="15" customHeight="1" x14ac:dyDescent="0.25"/>
    <row r="121" customFormat="1" ht="15" customHeight="1" x14ac:dyDescent="0.25"/>
    <row r="122" customFormat="1" ht="15" customHeight="1" x14ac:dyDescent="0.25"/>
    <row r="123" customFormat="1" ht="15" customHeight="1" x14ac:dyDescent="0.25"/>
    <row r="124" customFormat="1" ht="15" customHeight="1" x14ac:dyDescent="0.25"/>
    <row r="125" customFormat="1" ht="15" customHeight="1" x14ac:dyDescent="0.25"/>
    <row r="126" customFormat="1" ht="15" customHeight="1" x14ac:dyDescent="0.25"/>
    <row r="127" customFormat="1" ht="15" customHeight="1" x14ac:dyDescent="0.25"/>
    <row r="128" customFormat="1" ht="15" customHeight="1" x14ac:dyDescent="0.25"/>
    <row r="129" customFormat="1" ht="15" customHeight="1" x14ac:dyDescent="0.25"/>
    <row r="130" customFormat="1" ht="15" customHeight="1" x14ac:dyDescent="0.25"/>
    <row r="131" customFormat="1" ht="15" customHeight="1" x14ac:dyDescent="0.25"/>
    <row r="132" customFormat="1" ht="15" customHeight="1" x14ac:dyDescent="0.25"/>
    <row r="133" customFormat="1" ht="15" customHeight="1" x14ac:dyDescent="0.25"/>
    <row r="134" customFormat="1" ht="15" customHeight="1" x14ac:dyDescent="0.25"/>
    <row r="135" customFormat="1" ht="15" customHeight="1" x14ac:dyDescent="0.25"/>
    <row r="136" customFormat="1" ht="15" customHeight="1" x14ac:dyDescent="0.25"/>
    <row r="137" customFormat="1" ht="15" customHeight="1" x14ac:dyDescent="0.25"/>
    <row r="138" customFormat="1" ht="15" customHeight="1" x14ac:dyDescent="0.25"/>
    <row r="139" customFormat="1" ht="15" customHeight="1" x14ac:dyDescent="0.25"/>
    <row r="140" customFormat="1" ht="15" customHeight="1" x14ac:dyDescent="0.25"/>
    <row r="141" customFormat="1" ht="15" customHeight="1" x14ac:dyDescent="0.25"/>
    <row r="142" customFormat="1" ht="15" customHeight="1" x14ac:dyDescent="0.25"/>
    <row r="143" customFormat="1" ht="15" customHeight="1" x14ac:dyDescent="0.25"/>
    <row r="144" customFormat="1" ht="15" customHeight="1" x14ac:dyDescent="0.25"/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customFormat="1" ht="15" customHeight="1" x14ac:dyDescent="0.25"/>
    <row r="178" customFormat="1" ht="15" customHeight="1" x14ac:dyDescent="0.25"/>
    <row r="179" customFormat="1" ht="15" customHeight="1" x14ac:dyDescent="0.25"/>
    <row r="180" customFormat="1" ht="15" customHeight="1" x14ac:dyDescent="0.25"/>
    <row r="181" customFormat="1" ht="15" customHeight="1" x14ac:dyDescent="0.25"/>
    <row r="182" customFormat="1" ht="15" customHeight="1" x14ac:dyDescent="0.25"/>
    <row r="183" customFormat="1" ht="15" customHeight="1" x14ac:dyDescent="0.25"/>
    <row r="184" customFormat="1" ht="15" customHeight="1" x14ac:dyDescent="0.25"/>
    <row r="185" customFormat="1" ht="15" customHeight="1" x14ac:dyDescent="0.25"/>
    <row r="186" customFormat="1" ht="15" customHeight="1" x14ac:dyDescent="0.25"/>
    <row r="187" customFormat="1" ht="15" customHeight="1" x14ac:dyDescent="0.25"/>
    <row r="188" customFormat="1" ht="15" customHeight="1" x14ac:dyDescent="0.25"/>
    <row r="189" customFormat="1" ht="15" customHeight="1" x14ac:dyDescent="0.25"/>
    <row r="190" customFormat="1" ht="15" customHeight="1" x14ac:dyDescent="0.25"/>
    <row r="191" customFormat="1" ht="15" customHeight="1" x14ac:dyDescent="0.25"/>
    <row r="192" customFormat="1" ht="15" customHeight="1" x14ac:dyDescent="0.25"/>
    <row r="193" customFormat="1" ht="15" customHeight="1" x14ac:dyDescent="0.25"/>
    <row r="194" customFormat="1" ht="15" customHeight="1" x14ac:dyDescent="0.25"/>
    <row r="195" customFormat="1" ht="15" customHeight="1" x14ac:dyDescent="0.25"/>
    <row r="196" customFormat="1" ht="15" customHeight="1" x14ac:dyDescent="0.25"/>
    <row r="197" customFormat="1" ht="15" customHeight="1" x14ac:dyDescent="0.25"/>
    <row r="198" customFormat="1" ht="15" customHeight="1" x14ac:dyDescent="0.25"/>
    <row r="199" customFormat="1" ht="15" customHeight="1" x14ac:dyDescent="0.25"/>
    <row r="200" customFormat="1" ht="15" customHeight="1" x14ac:dyDescent="0.25"/>
    <row r="201" customFormat="1" ht="15" customHeight="1" x14ac:dyDescent="0.25"/>
    <row r="202" customFormat="1" ht="15" customHeight="1" x14ac:dyDescent="0.25"/>
    <row r="203" customFormat="1" ht="15" customHeight="1" x14ac:dyDescent="0.25"/>
    <row r="204" customFormat="1" ht="15" customHeight="1" x14ac:dyDescent="0.25"/>
    <row r="205" customFormat="1" ht="15" customHeight="1" x14ac:dyDescent="0.25"/>
    <row r="206" customFormat="1" ht="15" customHeight="1" x14ac:dyDescent="0.25"/>
    <row r="207" customFormat="1" ht="15" customHeight="1" x14ac:dyDescent="0.25"/>
    <row r="208" customFormat="1" ht="15" customHeight="1" x14ac:dyDescent="0.25"/>
    <row r="209" customFormat="1" ht="15" customHeight="1" x14ac:dyDescent="0.25"/>
    <row r="210" customFormat="1" ht="15" customHeight="1" x14ac:dyDescent="0.25"/>
    <row r="211" customFormat="1" ht="15" customHeight="1" x14ac:dyDescent="0.25"/>
    <row r="212" customFormat="1" ht="15" customHeight="1" x14ac:dyDescent="0.25"/>
    <row r="213" customFormat="1" ht="15" customHeight="1" x14ac:dyDescent="0.25"/>
    <row r="214" customFormat="1" ht="15" customHeight="1" x14ac:dyDescent="0.25"/>
    <row r="215" customFormat="1" ht="15" customHeight="1" x14ac:dyDescent="0.25"/>
    <row r="216" customFormat="1" ht="15" customHeight="1" x14ac:dyDescent="0.25"/>
    <row r="217" customFormat="1" ht="15" customHeight="1" x14ac:dyDescent="0.25"/>
    <row r="218" customFormat="1" ht="15" customHeight="1" x14ac:dyDescent="0.25"/>
    <row r="219" customFormat="1" ht="15" customHeight="1" x14ac:dyDescent="0.25"/>
    <row r="220" customFormat="1" ht="15" customHeight="1" x14ac:dyDescent="0.25"/>
    <row r="221" customFormat="1" ht="15" customHeight="1" x14ac:dyDescent="0.25"/>
    <row r="222" customFormat="1" ht="15" customHeight="1" x14ac:dyDescent="0.25"/>
    <row r="223" customFormat="1" ht="15" customHeight="1" x14ac:dyDescent="0.25"/>
    <row r="224" customFormat="1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</sheetData>
  <sortState ref="G7:H57">
    <sortCondition descending="1" ref="H7:H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31"/>
  <sheetViews>
    <sheetView topLeftCell="A40" zoomScale="120" zoomScaleNormal="120" workbookViewId="0">
      <selection activeCell="D57" sqref="D7:K57"/>
    </sheetView>
  </sheetViews>
  <sheetFormatPr defaultRowHeight="15" x14ac:dyDescent="0.25"/>
  <cols>
    <col min="3" max="3" width="5.7109375" customWidth="1"/>
    <col min="4" max="4" width="15.7109375" customWidth="1"/>
    <col min="5" max="9" width="9.7109375" customWidth="1"/>
    <col min="10" max="10" width="10.85546875" customWidth="1"/>
    <col min="11" max="11" width="9.7109375" customWidth="1"/>
    <col min="12" max="12" width="40.7109375" customWidth="1"/>
  </cols>
  <sheetData>
    <row r="1" spans="3:12" ht="15" customHeight="1" x14ac:dyDescent="0.25">
      <c r="D1" s="19" t="s">
        <v>200</v>
      </c>
    </row>
    <row r="2" spans="3:12" ht="15" customHeight="1" x14ac:dyDescent="0.25">
      <c r="D2" s="54" t="s">
        <v>219</v>
      </c>
      <c r="E2" s="56" t="s">
        <v>225</v>
      </c>
    </row>
    <row r="3" spans="3:12" ht="15" customHeight="1" x14ac:dyDescent="0.25">
      <c r="K3" s="32"/>
    </row>
    <row r="4" spans="3:12" ht="15" customHeight="1" x14ac:dyDescent="0.25">
      <c r="D4" s="20" t="s">
        <v>198</v>
      </c>
      <c r="E4" s="20" t="s">
        <v>188</v>
      </c>
      <c r="F4" s="20" t="s">
        <v>188</v>
      </c>
      <c r="G4" s="20" t="s">
        <v>192</v>
      </c>
      <c r="H4" s="20" t="s">
        <v>193</v>
      </c>
      <c r="I4" s="20" t="s">
        <v>195</v>
      </c>
      <c r="J4" s="20" t="s">
        <v>188</v>
      </c>
      <c r="K4" s="20" t="s">
        <v>197</v>
      </c>
    </row>
    <row r="5" spans="3:12" ht="15" customHeight="1" x14ac:dyDescent="0.25">
      <c r="D5" s="20" t="s">
        <v>199</v>
      </c>
      <c r="E5" s="20" t="s">
        <v>189</v>
      </c>
      <c r="F5" s="20" t="s">
        <v>191</v>
      </c>
      <c r="G5" s="20" t="s">
        <v>189</v>
      </c>
      <c r="H5" s="20" t="s">
        <v>194</v>
      </c>
      <c r="I5" s="20" t="s">
        <v>194</v>
      </c>
      <c r="J5" s="20" t="s">
        <v>196</v>
      </c>
      <c r="K5" s="20" t="s">
        <v>194</v>
      </c>
      <c r="L5" s="33" t="s">
        <v>201</v>
      </c>
    </row>
    <row r="6" spans="3:12" ht="5.0999999999999996" customHeight="1" x14ac:dyDescent="0.25">
      <c r="C6" s="21"/>
      <c r="D6" s="31"/>
      <c r="E6" s="31"/>
      <c r="F6" s="31"/>
      <c r="G6" s="31"/>
      <c r="H6" s="31"/>
      <c r="I6" s="31"/>
      <c r="J6" s="31"/>
      <c r="K6" s="31"/>
      <c r="L6" s="21"/>
    </row>
    <row r="7" spans="3:12" ht="15" customHeight="1" x14ac:dyDescent="0.25">
      <c r="C7" s="23">
        <f>C6+1</f>
        <v>1</v>
      </c>
      <c r="D7" s="26" t="s">
        <v>25</v>
      </c>
      <c r="E7" s="26">
        <v>194892</v>
      </c>
      <c r="F7" s="26">
        <v>2973</v>
      </c>
      <c r="G7" s="26">
        <v>110914</v>
      </c>
      <c r="H7" s="26">
        <v>39748</v>
      </c>
      <c r="I7" s="26">
        <v>606</v>
      </c>
      <c r="J7" s="26">
        <v>1421352</v>
      </c>
      <c r="K7" s="26">
        <v>289883</v>
      </c>
      <c r="L7" s="11"/>
    </row>
    <row r="8" spans="3:12" ht="15" customHeight="1" x14ac:dyDescent="0.25">
      <c r="C8" s="23">
        <f>C7+1</f>
        <v>2</v>
      </c>
      <c r="D8" s="26" t="s">
        <v>47</v>
      </c>
      <c r="E8" s="26">
        <v>15972</v>
      </c>
      <c r="F8" s="26">
        <v>84</v>
      </c>
      <c r="G8" s="26">
        <v>9425</v>
      </c>
      <c r="H8" s="26">
        <v>21833</v>
      </c>
      <c r="I8" s="26">
        <v>115</v>
      </c>
      <c r="J8" s="26">
        <v>620170</v>
      </c>
      <c r="K8" s="26">
        <v>847754</v>
      </c>
      <c r="L8" s="11"/>
    </row>
    <row r="9" spans="3:12" ht="15" customHeight="1" x14ac:dyDescent="0.25">
      <c r="C9" s="23">
        <f>C8+1</f>
        <v>3</v>
      </c>
      <c r="D9" s="26" t="s">
        <v>21</v>
      </c>
      <c r="E9" s="26">
        <v>248139</v>
      </c>
      <c r="F9" s="26">
        <v>5982</v>
      </c>
      <c r="G9" s="26">
        <v>200568</v>
      </c>
      <c r="H9" s="26">
        <v>34091</v>
      </c>
      <c r="I9" s="26">
        <v>822</v>
      </c>
      <c r="J9" s="26">
        <v>2113554</v>
      </c>
      <c r="K9" s="26">
        <v>290375</v>
      </c>
      <c r="L9" s="11"/>
    </row>
    <row r="10" spans="3:12" ht="15" customHeight="1" x14ac:dyDescent="0.25">
      <c r="C10" s="23">
        <f>C9+1</f>
        <v>4</v>
      </c>
      <c r="D10" s="26" t="s">
        <v>33</v>
      </c>
      <c r="E10" s="26">
        <v>113641</v>
      </c>
      <c r="F10" s="26">
        <v>1985</v>
      </c>
      <c r="G10" s="26">
        <v>10149</v>
      </c>
      <c r="H10" s="26">
        <v>37657</v>
      </c>
      <c r="I10" s="26">
        <v>658</v>
      </c>
      <c r="J10" s="26">
        <v>1426271</v>
      </c>
      <c r="K10" s="26">
        <v>472619</v>
      </c>
      <c r="L10" s="11"/>
    </row>
    <row r="11" spans="3:12" ht="15" customHeight="1" x14ac:dyDescent="0.25">
      <c r="C11" s="23">
        <f>C10+1</f>
        <v>5</v>
      </c>
      <c r="D11" s="26" t="s">
        <v>2</v>
      </c>
      <c r="E11" s="26">
        <v>942195</v>
      </c>
      <c r="F11" s="26">
        <v>17693</v>
      </c>
      <c r="G11" s="26">
        <v>440873</v>
      </c>
      <c r="H11" s="26">
        <v>23846</v>
      </c>
      <c r="I11" s="26">
        <v>448</v>
      </c>
      <c r="J11" s="26">
        <v>18912501</v>
      </c>
      <c r="K11" s="26">
        <v>478649</v>
      </c>
      <c r="L11" s="11"/>
    </row>
    <row r="12" spans="3:12" ht="15" customHeight="1" x14ac:dyDescent="0.25">
      <c r="C12" s="23">
        <f>C11+1</f>
        <v>6</v>
      </c>
      <c r="D12" s="26" t="s">
        <v>13</v>
      </c>
      <c r="E12" s="26">
        <v>112147</v>
      </c>
      <c r="F12" s="26">
        <v>2292</v>
      </c>
      <c r="G12" s="26">
        <v>63361</v>
      </c>
      <c r="H12" s="26">
        <v>19474</v>
      </c>
      <c r="I12" s="26">
        <v>398</v>
      </c>
      <c r="J12" s="26">
        <v>1249128</v>
      </c>
      <c r="K12" s="26">
        <v>216910</v>
      </c>
      <c r="L12" s="11"/>
    </row>
    <row r="13" spans="3:12" ht="15" customHeight="1" x14ac:dyDescent="0.25">
      <c r="C13" s="23">
        <f>C12+1</f>
        <v>7</v>
      </c>
      <c r="D13" s="26" t="s">
        <v>12</v>
      </c>
      <c r="E13" s="26">
        <v>73858</v>
      </c>
      <c r="F13" s="26">
        <v>4627</v>
      </c>
      <c r="G13" s="26">
        <v>24014</v>
      </c>
      <c r="H13" s="26">
        <v>20716</v>
      </c>
      <c r="I13" s="26">
        <v>1298</v>
      </c>
      <c r="J13" s="26">
        <v>2363962</v>
      </c>
      <c r="K13" s="26">
        <v>663050</v>
      </c>
      <c r="L13" s="11"/>
    </row>
    <row r="14" spans="3:12" ht="15" customHeight="1" x14ac:dyDescent="0.25">
      <c r="C14" s="23">
        <f>C13+1</f>
        <v>8</v>
      </c>
      <c r="D14" s="26" t="s">
        <v>39</v>
      </c>
      <c r="E14" s="26">
        <v>25311</v>
      </c>
      <c r="F14" s="26">
        <v>710</v>
      </c>
      <c r="G14" s="26">
        <v>11226</v>
      </c>
      <c r="H14" s="26">
        <v>25993</v>
      </c>
      <c r="I14" s="26">
        <v>729</v>
      </c>
      <c r="J14" s="26">
        <v>353493</v>
      </c>
      <c r="K14" s="26">
        <v>363017</v>
      </c>
      <c r="L14" s="11"/>
    </row>
    <row r="15" spans="3:12" ht="15" customHeight="1" x14ac:dyDescent="0.25">
      <c r="C15" s="23">
        <f>C14+1</f>
        <v>9</v>
      </c>
      <c r="D15" s="26" t="s">
        <v>35</v>
      </c>
      <c r="E15" s="26">
        <v>17438</v>
      </c>
      <c r="F15" s="26">
        <v>647</v>
      </c>
      <c r="G15" s="26">
        <v>3348</v>
      </c>
      <c r="H15" s="26">
        <v>24709</v>
      </c>
      <c r="I15" s="26">
        <v>917</v>
      </c>
      <c r="J15" s="26">
        <v>528174</v>
      </c>
      <c r="K15" s="26">
        <v>748388</v>
      </c>
      <c r="L15" s="11"/>
    </row>
    <row r="16" spans="3:12" ht="15" customHeight="1" x14ac:dyDescent="0.25">
      <c r="C16" s="23">
        <f>C15+1</f>
        <v>10</v>
      </c>
      <c r="D16" s="26" t="s">
        <v>4</v>
      </c>
      <c r="E16" s="26">
        <v>812063</v>
      </c>
      <c r="F16" s="26">
        <v>16837</v>
      </c>
      <c r="G16" s="26">
        <v>219746</v>
      </c>
      <c r="H16" s="26">
        <v>37810</v>
      </c>
      <c r="I16" s="26">
        <v>784</v>
      </c>
      <c r="J16" s="26">
        <v>10126764</v>
      </c>
      <c r="K16" s="26">
        <v>471501</v>
      </c>
      <c r="L16" s="11"/>
    </row>
    <row r="17" spans="3:12" ht="15" customHeight="1" x14ac:dyDescent="0.25">
      <c r="C17" s="23">
        <f>C16+1</f>
        <v>11</v>
      </c>
      <c r="D17" s="26" t="s">
        <v>10</v>
      </c>
      <c r="E17" s="26">
        <v>362921</v>
      </c>
      <c r="F17" s="26">
        <v>7999</v>
      </c>
      <c r="G17" s="26">
        <v>143930</v>
      </c>
      <c r="H17" s="26">
        <v>34182</v>
      </c>
      <c r="I17" s="26">
        <v>753</v>
      </c>
      <c r="J17" s="26">
        <v>3929621</v>
      </c>
      <c r="K17" s="26">
        <v>370111</v>
      </c>
      <c r="L17" s="11"/>
    </row>
    <row r="18" spans="3:12" ht="15" customHeight="1" x14ac:dyDescent="0.25">
      <c r="C18" s="23">
        <f>C17+1</f>
        <v>12</v>
      </c>
      <c r="D18" s="26" t="s">
        <v>43</v>
      </c>
      <c r="E18" s="26">
        <v>15231</v>
      </c>
      <c r="F18" s="26">
        <v>219</v>
      </c>
      <c r="G18" s="26">
        <v>3144</v>
      </c>
      <c r="H18" s="26">
        <v>10757</v>
      </c>
      <c r="I18" s="26">
        <v>155</v>
      </c>
      <c r="J18" s="26">
        <v>537421</v>
      </c>
      <c r="K18" s="26">
        <v>379569</v>
      </c>
      <c r="L18" s="11"/>
    </row>
    <row r="19" spans="3:12" ht="15" customHeight="1" x14ac:dyDescent="0.25">
      <c r="C19" s="23">
        <f>C18+1</f>
        <v>13</v>
      </c>
      <c r="D19" s="26" t="s">
        <v>32</v>
      </c>
      <c r="E19" s="26">
        <v>65845</v>
      </c>
      <c r="F19" s="26">
        <v>632</v>
      </c>
      <c r="G19" s="26">
        <v>34688</v>
      </c>
      <c r="H19" s="26">
        <v>36845</v>
      </c>
      <c r="I19" s="26">
        <v>354</v>
      </c>
      <c r="J19" s="26">
        <v>530779</v>
      </c>
      <c r="K19" s="26">
        <v>297012</v>
      </c>
      <c r="L19" s="11"/>
    </row>
    <row r="20" spans="3:12" ht="15" customHeight="1" x14ac:dyDescent="0.25">
      <c r="C20" s="23">
        <f>C19+1</f>
        <v>14</v>
      </c>
      <c r="D20" s="26" t="s">
        <v>6</v>
      </c>
      <c r="E20" s="26">
        <v>429761</v>
      </c>
      <c r="F20" s="26">
        <v>10093</v>
      </c>
      <c r="G20" s="26">
        <v>135450</v>
      </c>
      <c r="H20" s="26">
        <v>33915</v>
      </c>
      <c r="I20" s="26">
        <v>796</v>
      </c>
      <c r="J20" s="26">
        <v>7876421</v>
      </c>
      <c r="K20" s="26">
        <v>621570</v>
      </c>
      <c r="L20" s="11"/>
    </row>
    <row r="21" spans="3:12" ht="15" customHeight="1" x14ac:dyDescent="0.25">
      <c r="C21" s="23">
        <f>C20+1</f>
        <v>15</v>
      </c>
      <c r="D21" s="26" t="s">
        <v>16</v>
      </c>
      <c r="E21" s="26">
        <v>185185</v>
      </c>
      <c r="F21" s="26">
        <v>4390</v>
      </c>
      <c r="G21" s="26">
        <v>56815</v>
      </c>
      <c r="H21" s="26">
        <v>27507</v>
      </c>
      <c r="I21" s="26">
        <v>652</v>
      </c>
      <c r="J21" s="26">
        <v>2970330</v>
      </c>
      <c r="K21" s="26">
        <v>441211</v>
      </c>
      <c r="L21" s="11"/>
    </row>
    <row r="22" spans="3:12" ht="15" customHeight="1" x14ac:dyDescent="0.25">
      <c r="C22" s="23">
        <f>C21+1</f>
        <v>16</v>
      </c>
      <c r="D22" s="26" t="s">
        <v>34</v>
      </c>
      <c r="E22" s="26">
        <v>132136</v>
      </c>
      <c r="F22" s="26">
        <v>1744</v>
      </c>
      <c r="G22" s="26">
        <v>36422</v>
      </c>
      <c r="H22" s="26">
        <v>41881</v>
      </c>
      <c r="I22" s="26">
        <v>553</v>
      </c>
      <c r="J22" s="26">
        <v>985509</v>
      </c>
      <c r="K22" s="26">
        <v>312357</v>
      </c>
      <c r="L22" s="11"/>
    </row>
    <row r="23" spans="3:12" ht="15" customHeight="1" x14ac:dyDescent="0.25">
      <c r="C23" s="23">
        <f>C22+1</f>
        <v>17</v>
      </c>
      <c r="D23" s="26" t="s">
        <v>37</v>
      </c>
      <c r="E23" s="26">
        <v>90279</v>
      </c>
      <c r="F23" s="26">
        <v>1046</v>
      </c>
      <c r="G23" s="26">
        <v>24629</v>
      </c>
      <c r="H23" s="26">
        <v>30988</v>
      </c>
      <c r="I23" s="26">
        <v>359</v>
      </c>
      <c r="J23" s="26">
        <v>655267</v>
      </c>
      <c r="K23" s="26">
        <v>224922</v>
      </c>
      <c r="L23" s="11"/>
    </row>
    <row r="24" spans="3:12" ht="15" customHeight="1" x14ac:dyDescent="0.25">
      <c r="C24" s="23">
        <f>C23+1</f>
        <v>18</v>
      </c>
      <c r="D24" s="26" t="s">
        <v>30</v>
      </c>
      <c r="E24" s="26">
        <v>109670</v>
      </c>
      <c r="F24" s="26">
        <v>1492</v>
      </c>
      <c r="G24" s="26">
        <v>89662</v>
      </c>
      <c r="H24" s="26">
        <v>24547</v>
      </c>
      <c r="I24" s="26">
        <v>334</v>
      </c>
      <c r="J24" s="26">
        <v>2076257</v>
      </c>
      <c r="K24" s="26">
        <v>464729</v>
      </c>
      <c r="L24" s="11"/>
    </row>
    <row r="25" spans="3:12" ht="15" customHeight="1" x14ac:dyDescent="0.25">
      <c r="C25" s="23">
        <f>C24+1</f>
        <v>19</v>
      </c>
      <c r="D25" s="26" t="s">
        <v>8</v>
      </c>
      <c r="E25" s="26">
        <v>183616</v>
      </c>
      <c r="F25" s="26">
        <v>5934</v>
      </c>
      <c r="G25" s="26">
        <v>9048</v>
      </c>
      <c r="H25" s="26">
        <v>39498</v>
      </c>
      <c r="I25" s="26">
        <v>1276</v>
      </c>
      <c r="J25" s="26">
        <v>2784105</v>
      </c>
      <c r="K25" s="26">
        <v>598888</v>
      </c>
      <c r="L25" s="11"/>
    </row>
    <row r="26" spans="3:12" ht="15" customHeight="1" x14ac:dyDescent="0.25">
      <c r="C26" s="23">
        <f>C25+1</f>
        <v>20</v>
      </c>
      <c r="D26" s="26" t="s">
        <v>41</v>
      </c>
      <c r="E26" s="26">
        <v>6799</v>
      </c>
      <c r="F26" s="26">
        <v>148</v>
      </c>
      <c r="G26" s="26">
        <v>1063</v>
      </c>
      <c r="H26" s="26">
        <v>5058</v>
      </c>
      <c r="I26" s="26">
        <v>110</v>
      </c>
      <c r="J26" s="26">
        <v>655868</v>
      </c>
      <c r="K26" s="26">
        <v>487920</v>
      </c>
      <c r="L26" s="11"/>
    </row>
    <row r="27" spans="3:12" ht="15" customHeight="1" x14ac:dyDescent="0.25">
      <c r="C27" s="23">
        <f>C26+1</f>
        <v>21</v>
      </c>
      <c r="D27" s="26" t="s">
        <v>17</v>
      </c>
      <c r="E27" s="26">
        <v>146995</v>
      </c>
      <c r="F27" s="26">
        <v>4155</v>
      </c>
      <c r="G27" s="26">
        <v>134639</v>
      </c>
      <c r="H27" s="26">
        <v>24314</v>
      </c>
      <c r="I27" s="26">
        <v>687</v>
      </c>
      <c r="J27" s="26">
        <v>3479230</v>
      </c>
      <c r="K27" s="26">
        <v>575490</v>
      </c>
      <c r="L27" s="11"/>
    </row>
    <row r="28" spans="3:12" ht="15" customHeight="1" x14ac:dyDescent="0.25">
      <c r="C28" s="23">
        <f>C27+1</f>
        <v>22</v>
      </c>
      <c r="D28" s="26" t="s">
        <v>5</v>
      </c>
      <c r="E28" s="26">
        <v>160549</v>
      </c>
      <c r="F28" s="26">
        <v>10023</v>
      </c>
      <c r="G28" s="26">
        <v>16561</v>
      </c>
      <c r="H28" s="26">
        <v>23293</v>
      </c>
      <c r="I28" s="26">
        <v>1454</v>
      </c>
      <c r="J28" s="26">
        <v>6217043</v>
      </c>
      <c r="K28" s="26">
        <v>902001</v>
      </c>
      <c r="L28" s="11"/>
    </row>
    <row r="29" spans="3:12" ht="15" customHeight="1" x14ac:dyDescent="0.25">
      <c r="C29" s="23">
        <f>C28+1</f>
        <v>23</v>
      </c>
      <c r="D29" s="26" t="s">
        <v>3</v>
      </c>
      <c r="E29" s="26">
        <v>204326</v>
      </c>
      <c r="F29" s="26">
        <v>7716</v>
      </c>
      <c r="G29" s="26">
        <v>75517</v>
      </c>
      <c r="H29" s="26">
        <v>20459</v>
      </c>
      <c r="I29" s="26">
        <v>773</v>
      </c>
      <c r="J29" s="26">
        <v>5380440</v>
      </c>
      <c r="K29" s="26">
        <v>538752</v>
      </c>
      <c r="L29" s="11"/>
    </row>
    <row r="30" spans="3:12" ht="15" customHeight="1" x14ac:dyDescent="0.25">
      <c r="C30" s="23">
        <f>C29+1</f>
        <v>24</v>
      </c>
      <c r="D30" s="26" t="s">
        <v>29</v>
      </c>
      <c r="E30" s="26">
        <v>153620</v>
      </c>
      <c r="F30" s="26">
        <v>2538</v>
      </c>
      <c r="G30" s="26">
        <v>18957</v>
      </c>
      <c r="H30" s="26">
        <v>27239</v>
      </c>
      <c r="I30" s="26">
        <v>450</v>
      </c>
      <c r="J30" s="26">
        <v>2905229</v>
      </c>
      <c r="K30" s="26">
        <v>515145</v>
      </c>
      <c r="L30" s="11"/>
    </row>
    <row r="31" spans="3:12" ht="15" customHeight="1" x14ac:dyDescent="0.25">
      <c r="C31" s="23">
        <f>C30+1</f>
        <v>25</v>
      </c>
      <c r="D31" s="26" t="s">
        <v>26</v>
      </c>
      <c r="E31" s="26">
        <v>120865</v>
      </c>
      <c r="F31" s="26">
        <v>3348</v>
      </c>
      <c r="G31" s="26">
        <v>11678</v>
      </c>
      <c r="H31" s="26">
        <v>40611</v>
      </c>
      <c r="I31" s="26">
        <v>1125</v>
      </c>
      <c r="J31" s="26">
        <v>1095352</v>
      </c>
      <c r="K31" s="26">
        <v>368043</v>
      </c>
      <c r="L31" s="11"/>
    </row>
    <row r="32" spans="3:12" ht="15" customHeight="1" x14ac:dyDescent="0.25">
      <c r="C32" s="23">
        <f>C31+1</f>
        <v>26</v>
      </c>
      <c r="D32" s="26" t="s">
        <v>20</v>
      </c>
      <c r="E32" s="26">
        <v>196226</v>
      </c>
      <c r="F32" s="26">
        <v>3162</v>
      </c>
      <c r="G32" s="26">
        <v>139852</v>
      </c>
      <c r="H32" s="26">
        <v>31972</v>
      </c>
      <c r="I32" s="26">
        <v>515</v>
      </c>
      <c r="J32" s="26">
        <v>2686378</v>
      </c>
      <c r="K32" s="26">
        <v>437704</v>
      </c>
      <c r="L32" s="11"/>
    </row>
    <row r="33" spans="3:12" ht="15" customHeight="1" x14ac:dyDescent="0.25">
      <c r="C33" s="23">
        <f>C32+1</f>
        <v>27</v>
      </c>
      <c r="D33" s="26" t="s">
        <v>44</v>
      </c>
      <c r="E33" s="26">
        <v>34252</v>
      </c>
      <c r="F33" s="26">
        <v>386</v>
      </c>
      <c r="G33" s="26">
        <v>12370</v>
      </c>
      <c r="H33" s="26">
        <v>32048</v>
      </c>
      <c r="I33" s="26">
        <v>361</v>
      </c>
      <c r="J33" s="26">
        <v>508931</v>
      </c>
      <c r="K33" s="26">
        <v>476180</v>
      </c>
      <c r="L33" s="11"/>
    </row>
    <row r="34" spans="3:12" ht="15" customHeight="1" x14ac:dyDescent="0.25">
      <c r="C34" s="23">
        <f>C33+1</f>
        <v>28</v>
      </c>
      <c r="D34" s="26" t="s">
        <v>45</v>
      </c>
      <c r="E34" s="26">
        <v>71666</v>
      </c>
      <c r="F34" s="26">
        <v>654</v>
      </c>
      <c r="G34" s="26">
        <v>26239</v>
      </c>
      <c r="H34" s="26">
        <v>37048</v>
      </c>
      <c r="I34" s="26">
        <v>338</v>
      </c>
      <c r="J34" s="26">
        <v>597520</v>
      </c>
      <c r="K34" s="26">
        <v>308890</v>
      </c>
      <c r="L34" s="11"/>
    </row>
    <row r="35" spans="3:12" ht="15" customHeight="1" x14ac:dyDescent="0.25">
      <c r="C35" s="23">
        <f>C34+1</f>
        <v>29</v>
      </c>
      <c r="D35" s="26" t="s">
        <v>23</v>
      </c>
      <c r="E35" s="26">
        <v>102114</v>
      </c>
      <c r="F35" s="26">
        <v>1784</v>
      </c>
      <c r="G35" s="26">
        <v>28378</v>
      </c>
      <c r="H35" s="26">
        <v>33152</v>
      </c>
      <c r="I35" s="26">
        <v>579</v>
      </c>
      <c r="J35" s="26">
        <v>1270643</v>
      </c>
      <c r="K35" s="26">
        <v>412526</v>
      </c>
      <c r="L35" s="11"/>
    </row>
    <row r="36" spans="3:12" ht="15" customHeight="1" x14ac:dyDescent="0.25">
      <c r="C36" s="23">
        <f>C35+1</f>
        <v>30</v>
      </c>
      <c r="D36" s="26" t="s">
        <v>38</v>
      </c>
      <c r="E36" s="26">
        <v>11320</v>
      </c>
      <c r="F36" s="26">
        <v>483</v>
      </c>
      <c r="G36" s="26">
        <v>1407</v>
      </c>
      <c r="H36" s="26">
        <v>8325</v>
      </c>
      <c r="I36" s="26">
        <v>355</v>
      </c>
      <c r="J36" s="26">
        <v>380423</v>
      </c>
      <c r="K36" s="26">
        <v>279782</v>
      </c>
      <c r="L36" s="11"/>
    </row>
    <row r="37" spans="3:12" ht="15" customHeight="1" x14ac:dyDescent="0.25">
      <c r="C37" s="23">
        <f>C36+1</f>
        <v>31</v>
      </c>
      <c r="D37" s="26" t="s">
        <v>1</v>
      </c>
      <c r="E37" s="26">
        <v>246149</v>
      </c>
      <c r="F37" s="26">
        <v>16484</v>
      </c>
      <c r="G37" s="26">
        <v>47652</v>
      </c>
      <c r="H37" s="26">
        <v>27713</v>
      </c>
      <c r="I37" s="26">
        <v>1856</v>
      </c>
      <c r="J37" s="26">
        <v>4721797</v>
      </c>
      <c r="K37" s="26">
        <v>531603</v>
      </c>
      <c r="L37" s="11"/>
    </row>
    <row r="38" spans="3:12" ht="15" customHeight="1" x14ac:dyDescent="0.25">
      <c r="C38" s="23">
        <f>C37+1</f>
        <v>32</v>
      </c>
      <c r="D38" s="26" t="s">
        <v>40</v>
      </c>
      <c r="E38" s="26">
        <v>48104</v>
      </c>
      <c r="F38" s="26">
        <v>1036</v>
      </c>
      <c r="G38" s="26">
        <v>25310</v>
      </c>
      <c r="H38" s="26">
        <v>22941</v>
      </c>
      <c r="I38" s="26">
        <v>494</v>
      </c>
      <c r="J38" s="26">
        <v>1191327</v>
      </c>
      <c r="K38" s="26">
        <v>568156</v>
      </c>
      <c r="L38" s="11"/>
    </row>
    <row r="39" spans="3:12" ht="15" customHeight="1" x14ac:dyDescent="0.25">
      <c r="C39" s="23">
        <f>C38+1</f>
        <v>33</v>
      </c>
      <c r="D39" s="26" t="s">
        <v>0</v>
      </c>
      <c r="E39" s="26">
        <v>548068</v>
      </c>
      <c r="F39" s="26">
        <v>33698</v>
      </c>
      <c r="G39" s="26">
        <v>93234</v>
      </c>
      <c r="H39" s="26">
        <v>28173</v>
      </c>
      <c r="I39" s="26">
        <v>1732</v>
      </c>
      <c r="J39" s="26">
        <v>14772754</v>
      </c>
      <c r="K39" s="26">
        <v>759386</v>
      </c>
      <c r="L39" s="11"/>
    </row>
    <row r="40" spans="3:12" ht="15" customHeight="1" x14ac:dyDescent="0.25">
      <c r="C40" s="23">
        <f>C39+1</f>
        <v>34</v>
      </c>
      <c r="D40" s="26" t="s">
        <v>18</v>
      </c>
      <c r="E40" s="26">
        <v>278028</v>
      </c>
      <c r="F40" s="26">
        <v>4390</v>
      </c>
      <c r="G40" s="26">
        <v>27320</v>
      </c>
      <c r="H40" s="26">
        <v>26509</v>
      </c>
      <c r="I40" s="26">
        <v>419</v>
      </c>
      <c r="J40" s="26">
        <v>4116019</v>
      </c>
      <c r="K40" s="26">
        <v>392447</v>
      </c>
      <c r="L40" s="11"/>
    </row>
    <row r="41" spans="3:12" ht="15" customHeight="1" x14ac:dyDescent="0.25">
      <c r="C41" s="23">
        <f>C40+1</f>
        <v>35</v>
      </c>
      <c r="D41" s="26" t="s">
        <v>48</v>
      </c>
      <c r="E41" s="26">
        <v>46015</v>
      </c>
      <c r="F41" s="26">
        <v>540</v>
      </c>
      <c r="G41" s="26">
        <v>8440</v>
      </c>
      <c r="H41" s="26">
        <v>60382</v>
      </c>
      <c r="I41" s="26">
        <v>709</v>
      </c>
      <c r="J41" s="26">
        <v>297447</v>
      </c>
      <c r="K41" s="26">
        <v>390319</v>
      </c>
      <c r="L41" s="11"/>
    </row>
    <row r="42" spans="3:12" ht="15" customHeight="1" x14ac:dyDescent="0.25">
      <c r="C42" s="23">
        <f>C41+1</f>
        <v>36</v>
      </c>
      <c r="D42" s="26" t="s">
        <v>15</v>
      </c>
      <c r="E42" s="26">
        <v>221916</v>
      </c>
      <c r="F42" s="26">
        <v>5399</v>
      </c>
      <c r="G42" s="26">
        <v>44860</v>
      </c>
      <c r="H42" s="26">
        <v>18985</v>
      </c>
      <c r="I42" s="26">
        <v>462</v>
      </c>
      <c r="J42" s="26">
        <v>4552268</v>
      </c>
      <c r="K42" s="26">
        <v>389446</v>
      </c>
      <c r="L42" s="11"/>
    </row>
    <row r="43" spans="3:12" ht="15" customHeight="1" x14ac:dyDescent="0.25">
      <c r="C43" s="23">
        <f>C42+1</f>
        <v>37</v>
      </c>
      <c r="D43" s="26" t="s">
        <v>31</v>
      </c>
      <c r="E43" s="26">
        <v>125195</v>
      </c>
      <c r="F43" s="26">
        <v>1354</v>
      </c>
      <c r="G43" s="26">
        <v>15948</v>
      </c>
      <c r="H43" s="26">
        <v>31639</v>
      </c>
      <c r="I43" s="26">
        <v>342</v>
      </c>
      <c r="J43" s="26">
        <v>1663016</v>
      </c>
      <c r="K43" s="26">
        <v>420275</v>
      </c>
      <c r="L43" s="11"/>
    </row>
    <row r="44" spans="3:12" ht="15" customHeight="1" x14ac:dyDescent="0.25">
      <c r="C44" s="23">
        <f>C43+1</f>
        <v>38</v>
      </c>
      <c r="D44" s="26" t="s">
        <v>28</v>
      </c>
      <c r="E44" s="26">
        <v>45978</v>
      </c>
      <c r="F44" s="26">
        <v>692</v>
      </c>
      <c r="G44" s="26" t="s">
        <v>607</v>
      </c>
      <c r="H44" s="26">
        <v>10901</v>
      </c>
      <c r="I44" s="26">
        <v>164</v>
      </c>
      <c r="J44" s="26">
        <v>869555</v>
      </c>
      <c r="K44" s="26">
        <v>206166</v>
      </c>
      <c r="L44" s="11"/>
    </row>
    <row r="45" spans="3:12" ht="15" customHeight="1" x14ac:dyDescent="0.25">
      <c r="C45" s="23">
        <f>C44+1</f>
        <v>39</v>
      </c>
      <c r="D45" s="26" t="s">
        <v>9</v>
      </c>
      <c r="E45" s="26">
        <v>217243</v>
      </c>
      <c r="F45" s="26">
        <v>8899</v>
      </c>
      <c r="G45" s="26">
        <v>47228</v>
      </c>
      <c r="H45" s="26">
        <v>16969</v>
      </c>
      <c r="I45" s="26">
        <v>695</v>
      </c>
      <c r="J45" s="26">
        <v>2789705</v>
      </c>
      <c r="K45" s="26">
        <v>217912</v>
      </c>
      <c r="L45" s="11"/>
    </row>
    <row r="46" spans="3:12" ht="15" customHeight="1" x14ac:dyDescent="0.25">
      <c r="C46" s="23">
        <f>C45+1</f>
        <v>40</v>
      </c>
      <c r="D46" s="26" t="s">
        <v>36</v>
      </c>
      <c r="E46" s="26">
        <v>34120</v>
      </c>
      <c r="F46" s="26">
        <v>1210</v>
      </c>
      <c r="G46" s="26">
        <v>30099</v>
      </c>
      <c r="H46" s="26">
        <v>32208</v>
      </c>
      <c r="I46" s="26">
        <v>1142</v>
      </c>
      <c r="J46" s="26">
        <v>1158387</v>
      </c>
      <c r="K46" s="26">
        <v>1093477</v>
      </c>
      <c r="L46" s="11"/>
    </row>
    <row r="47" spans="3:12" ht="15" customHeight="1" x14ac:dyDescent="0.25">
      <c r="C47" s="23">
        <f>C46+1</f>
        <v>41</v>
      </c>
      <c r="D47" s="26" t="s">
        <v>24</v>
      </c>
      <c r="E47" s="26">
        <v>178917</v>
      </c>
      <c r="F47" s="26">
        <v>3946</v>
      </c>
      <c r="G47" s="26">
        <v>83037</v>
      </c>
      <c r="H47" s="26">
        <v>34750</v>
      </c>
      <c r="I47" s="26">
        <v>766</v>
      </c>
      <c r="J47" s="26">
        <v>2036465</v>
      </c>
      <c r="K47" s="26">
        <v>395529</v>
      </c>
      <c r="L47" s="11"/>
    </row>
    <row r="48" spans="3:12" ht="15" customHeight="1" x14ac:dyDescent="0.25">
      <c r="C48" s="23">
        <f>C47+1</f>
        <v>42</v>
      </c>
      <c r="D48" s="26" t="s">
        <v>50</v>
      </c>
      <c r="E48" s="26">
        <v>47850</v>
      </c>
      <c r="F48" s="26">
        <v>438</v>
      </c>
      <c r="G48" s="26">
        <v>13325</v>
      </c>
      <c r="H48" s="26">
        <v>54089</v>
      </c>
      <c r="I48" s="26">
        <v>495</v>
      </c>
      <c r="J48" s="26">
        <v>263137</v>
      </c>
      <c r="K48" s="26">
        <v>297445</v>
      </c>
      <c r="L48" s="11"/>
    </row>
    <row r="49" spans="3:12" ht="15" customHeight="1" x14ac:dyDescent="0.25">
      <c r="C49" s="23">
        <f>C48+1</f>
        <v>43</v>
      </c>
      <c r="D49" s="26" t="s">
        <v>14</v>
      </c>
      <c r="E49" s="26">
        <v>264587</v>
      </c>
      <c r="F49" s="26">
        <v>3379</v>
      </c>
      <c r="G49" s="26">
        <v>26748</v>
      </c>
      <c r="H49" s="26">
        <v>38744</v>
      </c>
      <c r="I49" s="26">
        <v>495</v>
      </c>
      <c r="J49" s="26">
        <v>3705426</v>
      </c>
      <c r="K49" s="26">
        <v>542588</v>
      </c>
      <c r="L49" s="11"/>
    </row>
    <row r="50" spans="3:12" ht="15" customHeight="1" x14ac:dyDescent="0.25">
      <c r="C50" s="23">
        <f>C49+1</f>
        <v>44</v>
      </c>
      <c r="D50" s="26" t="s">
        <v>11</v>
      </c>
      <c r="E50" s="26">
        <v>969247</v>
      </c>
      <c r="F50" s="26">
        <v>18662</v>
      </c>
      <c r="G50" s="26">
        <v>144589</v>
      </c>
      <c r="H50" s="26">
        <v>33427</v>
      </c>
      <c r="I50" s="26">
        <v>644</v>
      </c>
      <c r="J50" s="26">
        <v>9132291</v>
      </c>
      <c r="K50" s="26">
        <v>314951</v>
      </c>
      <c r="L50" s="11"/>
    </row>
    <row r="51" spans="3:12" ht="15" customHeight="1" x14ac:dyDescent="0.25">
      <c r="C51" s="23">
        <f>C50+1</f>
        <v>45</v>
      </c>
      <c r="D51" s="26" t="s">
        <v>27</v>
      </c>
      <c r="E51" s="26">
        <v>117706</v>
      </c>
      <c r="F51" s="26">
        <v>614</v>
      </c>
      <c r="G51" s="26">
        <v>30823</v>
      </c>
      <c r="H51" s="26">
        <v>36715</v>
      </c>
      <c r="I51" s="26">
        <v>192</v>
      </c>
      <c r="J51" s="26">
        <v>1501304</v>
      </c>
      <c r="K51" s="26">
        <v>468286</v>
      </c>
      <c r="L51" s="11"/>
    </row>
    <row r="52" spans="3:12" ht="15" customHeight="1" x14ac:dyDescent="0.25">
      <c r="C52" s="23">
        <f>C51+1</f>
        <v>46</v>
      </c>
      <c r="D52" s="26" t="s">
        <v>42</v>
      </c>
      <c r="E52" s="26">
        <v>2219</v>
      </c>
      <c r="F52" s="26">
        <v>58</v>
      </c>
      <c r="G52" s="26">
        <v>335</v>
      </c>
      <c r="H52" s="26">
        <v>3556</v>
      </c>
      <c r="I52" s="26">
        <v>93</v>
      </c>
      <c r="J52" s="26">
        <v>190359</v>
      </c>
      <c r="K52" s="26">
        <v>305068</v>
      </c>
      <c r="L52" s="11"/>
    </row>
    <row r="53" spans="3:12" ht="15" customHeight="1" x14ac:dyDescent="0.25">
      <c r="C53" s="23">
        <f>C52+1</f>
        <v>47</v>
      </c>
      <c r="D53" s="26" t="s">
        <v>22</v>
      </c>
      <c r="E53" s="26">
        <v>183418</v>
      </c>
      <c r="F53" s="26">
        <v>3658</v>
      </c>
      <c r="G53" s="26">
        <v>159636</v>
      </c>
      <c r="H53" s="26">
        <v>21489</v>
      </c>
      <c r="I53" s="26">
        <v>429</v>
      </c>
      <c r="J53" s="26">
        <v>2873195</v>
      </c>
      <c r="K53" s="26">
        <v>336616</v>
      </c>
      <c r="L53" s="11"/>
    </row>
    <row r="54" spans="3:12" ht="15" customHeight="1" x14ac:dyDescent="0.25">
      <c r="C54" s="23">
        <f>C53+1</f>
        <v>48</v>
      </c>
      <c r="D54" s="26" t="s">
        <v>7</v>
      </c>
      <c r="E54" s="26">
        <v>113242</v>
      </c>
      <c r="F54" s="26">
        <v>2382</v>
      </c>
      <c r="G54" s="26">
        <v>58797</v>
      </c>
      <c r="H54" s="26">
        <v>14871</v>
      </c>
      <c r="I54" s="26">
        <v>313</v>
      </c>
      <c r="J54" s="26">
        <v>2470185</v>
      </c>
      <c r="K54" s="26">
        <v>324389</v>
      </c>
      <c r="L54" s="11"/>
    </row>
    <row r="55" spans="3:12" ht="15" customHeight="1" x14ac:dyDescent="0.25">
      <c r="C55" s="23">
        <f>C54+1</f>
        <v>49</v>
      </c>
      <c r="D55" s="26" t="s">
        <v>46</v>
      </c>
      <c r="E55" s="26">
        <v>25235</v>
      </c>
      <c r="F55" s="26">
        <v>458</v>
      </c>
      <c r="G55" s="26">
        <v>5557</v>
      </c>
      <c r="H55" s="26">
        <v>14081</v>
      </c>
      <c r="I55" s="26">
        <v>256</v>
      </c>
      <c r="J55" s="26">
        <v>792475</v>
      </c>
      <c r="K55" s="26">
        <v>442193</v>
      </c>
      <c r="L55" s="11"/>
    </row>
    <row r="56" spans="3:12" ht="15" customHeight="1" x14ac:dyDescent="0.25">
      <c r="C56" s="23">
        <f>C55+1</f>
        <v>50</v>
      </c>
      <c r="D56" s="26" t="s">
        <v>19</v>
      </c>
      <c r="E56" s="26">
        <v>232296</v>
      </c>
      <c r="F56" s="26">
        <v>2050</v>
      </c>
      <c r="G56" s="26">
        <v>48401</v>
      </c>
      <c r="H56" s="26">
        <v>39897</v>
      </c>
      <c r="I56" s="26">
        <v>352</v>
      </c>
      <c r="J56" s="26">
        <v>2078914</v>
      </c>
      <c r="K56" s="26">
        <v>357052</v>
      </c>
      <c r="L56" s="11"/>
    </row>
    <row r="57" spans="3:12" ht="15" customHeight="1" x14ac:dyDescent="0.25">
      <c r="C57" s="23">
        <f>C56+1</f>
        <v>51</v>
      </c>
      <c r="D57" s="26" t="s">
        <v>49</v>
      </c>
      <c r="E57" s="26">
        <v>14167</v>
      </c>
      <c r="F57" s="26">
        <v>87</v>
      </c>
      <c r="G57" s="26">
        <v>5117</v>
      </c>
      <c r="H57" s="26">
        <v>24478</v>
      </c>
      <c r="I57" s="26">
        <v>150</v>
      </c>
      <c r="J57" s="26">
        <v>257978</v>
      </c>
      <c r="K57" s="26">
        <v>445743</v>
      </c>
      <c r="L57" s="11"/>
    </row>
    <row r="58" spans="3:12" ht="15" customHeight="1" x14ac:dyDescent="0.25">
      <c r="C58" s="23"/>
      <c r="D58" s="26" t="s">
        <v>53</v>
      </c>
      <c r="E58" s="26">
        <v>68172</v>
      </c>
      <c r="F58" s="26">
        <v>839</v>
      </c>
      <c r="G58" s="26" t="s">
        <v>607</v>
      </c>
      <c r="H58" s="26">
        <v>20128</v>
      </c>
      <c r="I58" s="26">
        <v>248</v>
      </c>
      <c r="J58" s="26">
        <v>464073</v>
      </c>
      <c r="K58" s="26">
        <v>137018</v>
      </c>
      <c r="L58" s="11"/>
    </row>
    <row r="59" spans="3:12" ht="15" customHeight="1" x14ac:dyDescent="0.25">
      <c r="C59" s="23">
        <f t="shared" ref="C8:C68" si="0">C58+1</f>
        <v>1</v>
      </c>
      <c r="D59" s="26" t="s">
        <v>51</v>
      </c>
      <c r="E59" s="26">
        <v>4693</v>
      </c>
      <c r="F59" s="26">
        <v>79</v>
      </c>
      <c r="G59" s="26">
        <v>1948</v>
      </c>
      <c r="H59" s="26"/>
      <c r="I59" s="26"/>
      <c r="J59" s="26">
        <v>67664</v>
      </c>
      <c r="K59" s="26"/>
      <c r="L59" s="11"/>
    </row>
    <row r="60" spans="3:12" ht="15" customHeight="1" x14ac:dyDescent="0.25">
      <c r="C60" s="23">
        <f t="shared" si="0"/>
        <v>2</v>
      </c>
      <c r="D60" s="26" t="s">
        <v>54</v>
      </c>
      <c r="E60" s="26">
        <v>1378</v>
      </c>
      <c r="F60" s="26">
        <v>21</v>
      </c>
      <c r="G60" s="26">
        <v>37</v>
      </c>
      <c r="H60" s="26"/>
      <c r="I60" s="26"/>
      <c r="J60" s="26">
        <v>24545</v>
      </c>
      <c r="K60" s="26"/>
      <c r="L60" s="11"/>
    </row>
    <row r="61" spans="3:12" ht="15" customHeight="1" x14ac:dyDescent="0.25">
      <c r="C61" s="23">
        <f t="shared" si="0"/>
        <v>3</v>
      </c>
      <c r="D61" s="26" t="s">
        <v>52</v>
      </c>
      <c r="E61" s="26">
        <v>96</v>
      </c>
      <c r="F61" s="26">
        <v>2</v>
      </c>
      <c r="G61" s="26">
        <v>65</v>
      </c>
      <c r="H61" s="26"/>
      <c r="I61" s="26"/>
      <c r="J61" s="26">
        <v>22633</v>
      </c>
      <c r="K61" s="26"/>
      <c r="L61" s="11"/>
    </row>
    <row r="62" spans="3:12" ht="15" customHeight="1" x14ac:dyDescent="0.25">
      <c r="C62" s="23">
        <f t="shared" si="0"/>
        <v>4</v>
      </c>
      <c r="D62" s="26" t="s">
        <v>172</v>
      </c>
      <c r="E62" s="26">
        <v>85301</v>
      </c>
      <c r="F62" s="26">
        <v>110</v>
      </c>
      <c r="G62" s="26">
        <v>29076</v>
      </c>
      <c r="H62" s="26"/>
      <c r="I62" s="26"/>
      <c r="J62" s="26"/>
      <c r="K62" s="26"/>
      <c r="L62" s="11"/>
    </row>
    <row r="63" spans="3:12" ht="15" customHeight="1" x14ac:dyDescent="0.25">
      <c r="C63" s="23">
        <f t="shared" si="0"/>
        <v>5</v>
      </c>
      <c r="D63" s="26" t="s">
        <v>608</v>
      </c>
      <c r="E63" s="26">
        <v>76737</v>
      </c>
      <c r="F63" s="26">
        <v>4017</v>
      </c>
      <c r="G63" s="26">
        <v>6459</v>
      </c>
      <c r="H63" s="26"/>
      <c r="I63" s="26"/>
      <c r="J63" s="26">
        <v>846889</v>
      </c>
      <c r="K63" s="26"/>
      <c r="L63" s="11"/>
    </row>
    <row r="64" spans="3:12" ht="15" customHeight="1" x14ac:dyDescent="0.25">
      <c r="C64" s="23">
        <f t="shared" si="0"/>
        <v>6</v>
      </c>
      <c r="D64" s="26" t="s">
        <v>187</v>
      </c>
      <c r="E64" s="26">
        <v>20407</v>
      </c>
      <c r="F64" s="26">
        <v>132</v>
      </c>
      <c r="G64" s="26">
        <v>2707</v>
      </c>
      <c r="H64" s="26"/>
      <c r="I64" s="26"/>
      <c r="J64" s="26">
        <v>70444</v>
      </c>
      <c r="K64" s="26"/>
      <c r="L64" s="11"/>
    </row>
    <row r="65" spans="3:12" ht="15" customHeight="1" x14ac:dyDescent="0.25">
      <c r="C65" s="23">
        <f t="shared" si="0"/>
        <v>7</v>
      </c>
      <c r="D65" s="26" t="s">
        <v>178</v>
      </c>
      <c r="E65" s="26">
        <v>11875</v>
      </c>
      <c r="F65" s="26">
        <v>584</v>
      </c>
      <c r="G65" s="26">
        <v>3723</v>
      </c>
      <c r="H65" s="26"/>
      <c r="I65" s="26"/>
      <c r="J65" s="26">
        <v>126331</v>
      </c>
      <c r="K65" s="26"/>
      <c r="L65" s="11"/>
    </row>
    <row r="66" spans="3:12" ht="15" customHeight="1" x14ac:dyDescent="0.25">
      <c r="C66" s="23">
        <f t="shared" si="0"/>
        <v>8</v>
      </c>
      <c r="D66" s="26" t="s">
        <v>173</v>
      </c>
      <c r="E66" s="26">
        <v>103</v>
      </c>
      <c r="F66" s="26">
        <v>3</v>
      </c>
      <c r="G66" s="26">
        <v>100</v>
      </c>
      <c r="H66" s="26"/>
      <c r="I66" s="26"/>
      <c r="J66" s="26"/>
      <c r="K66" s="26"/>
      <c r="L66" s="11"/>
    </row>
    <row r="67" spans="3:12" ht="15" customHeight="1" x14ac:dyDescent="0.25">
      <c r="C67" s="23">
        <f t="shared" si="0"/>
        <v>9</v>
      </c>
      <c r="D67" s="26" t="s">
        <v>55</v>
      </c>
      <c r="E67" s="26">
        <v>3</v>
      </c>
      <c r="F67" s="26"/>
      <c r="G67" s="26">
        <v>3</v>
      </c>
      <c r="H67" s="26"/>
      <c r="I67" s="26"/>
      <c r="J67" s="26">
        <v>3</v>
      </c>
      <c r="K67" s="26"/>
      <c r="L67" s="11"/>
    </row>
    <row r="68" spans="3:12" ht="15" customHeight="1" x14ac:dyDescent="0.25">
      <c r="C68" s="23">
        <f t="shared" si="0"/>
        <v>10</v>
      </c>
      <c r="D68" s="25" t="s">
        <v>174</v>
      </c>
      <c r="E68" s="25">
        <v>46</v>
      </c>
      <c r="F68" s="25"/>
      <c r="G68" s="25">
        <v>46</v>
      </c>
      <c r="H68" s="25"/>
      <c r="I68" s="25"/>
      <c r="J68" s="25">
        <v>46</v>
      </c>
    </row>
    <row r="69" spans="3:12" ht="15" customHeight="1" x14ac:dyDescent="0.25">
      <c r="C69" s="23"/>
      <c r="D69" s="25"/>
      <c r="E69" s="25"/>
      <c r="F69" s="25"/>
      <c r="G69" s="25"/>
      <c r="H69" s="25"/>
      <c r="I69" s="25"/>
      <c r="J69" s="25"/>
    </row>
    <row r="70" spans="3:12" ht="15" customHeight="1" x14ac:dyDescent="0.25">
      <c r="C70" s="23"/>
      <c r="D70" s="25"/>
      <c r="E70" s="25"/>
      <c r="F70" s="25"/>
      <c r="G70" s="25"/>
      <c r="H70" s="25"/>
      <c r="I70" s="25"/>
      <c r="J70" s="25"/>
    </row>
    <row r="71" spans="3:12" ht="15" customHeight="1" x14ac:dyDescent="0.25">
      <c r="C71" s="23"/>
      <c r="D71" s="25"/>
      <c r="E71" s="25"/>
      <c r="F71" s="25"/>
      <c r="G71" s="25"/>
      <c r="H71" s="25"/>
      <c r="I71" s="25"/>
      <c r="J71" s="25"/>
    </row>
    <row r="72" spans="3:12" ht="15" customHeight="1" x14ac:dyDescent="0.25">
      <c r="C72" s="23"/>
      <c r="D72" s="25"/>
      <c r="E72" s="25"/>
      <c r="F72" s="25"/>
      <c r="G72" s="25"/>
      <c r="H72" s="25"/>
      <c r="I72" s="25"/>
      <c r="J72" s="25"/>
    </row>
    <row r="73" spans="3:12" ht="15" customHeight="1" x14ac:dyDescent="0.25">
      <c r="C73" s="23"/>
      <c r="D73" s="25"/>
      <c r="E73" s="25"/>
      <c r="F73" s="25"/>
      <c r="G73" s="25"/>
      <c r="H73" s="25"/>
      <c r="I73" s="25"/>
      <c r="J73" s="25"/>
    </row>
    <row r="74" spans="3:12" ht="15" customHeight="1" x14ac:dyDescent="0.25">
      <c r="C74" s="23"/>
      <c r="D74" s="25"/>
      <c r="E74" s="25"/>
      <c r="F74" s="25"/>
      <c r="G74" s="25"/>
      <c r="H74" s="25"/>
      <c r="I74" s="25"/>
      <c r="J74" s="25"/>
    </row>
    <row r="75" spans="3:12" ht="15" customHeight="1" x14ac:dyDescent="0.25">
      <c r="C75" s="23"/>
      <c r="D75" s="25"/>
      <c r="E75" s="25"/>
      <c r="F75" s="25"/>
      <c r="G75" s="25"/>
      <c r="H75" s="25"/>
      <c r="I75" s="25"/>
      <c r="J75" s="25"/>
    </row>
    <row r="76" spans="3:12" ht="15" customHeight="1" x14ac:dyDescent="0.25">
      <c r="C76" s="23"/>
      <c r="D76" s="25"/>
      <c r="E76" s="25"/>
      <c r="F76" s="25"/>
      <c r="G76" s="25"/>
      <c r="H76" s="25"/>
      <c r="I76" s="25"/>
      <c r="J76" s="25"/>
    </row>
    <row r="77" spans="3:12" ht="15" customHeight="1" x14ac:dyDescent="0.25">
      <c r="C77" s="23"/>
      <c r="D77" s="25"/>
      <c r="E77" s="25"/>
      <c r="F77" s="25"/>
      <c r="G77" s="25"/>
      <c r="H77" s="25"/>
      <c r="I77" s="25"/>
      <c r="J77" s="25"/>
    </row>
    <row r="78" spans="3:12" ht="15" customHeight="1" x14ac:dyDescent="0.25">
      <c r="C78" s="23"/>
      <c r="D78" s="25"/>
      <c r="E78" s="25"/>
      <c r="F78" s="25"/>
      <c r="G78" s="25"/>
      <c r="H78" s="25"/>
      <c r="I78" s="25"/>
      <c r="J78" s="25"/>
    </row>
    <row r="79" spans="3:12" ht="15" customHeight="1" x14ac:dyDescent="0.25">
      <c r="C79" s="23"/>
      <c r="D79" s="25"/>
      <c r="E79" s="25"/>
      <c r="F79" s="25"/>
      <c r="G79" s="25"/>
      <c r="H79" s="25"/>
      <c r="I79" s="25"/>
      <c r="J79" s="25"/>
    </row>
    <row r="80" spans="3:12" ht="15" customHeight="1" x14ac:dyDescent="0.25">
      <c r="C80" s="23"/>
      <c r="D80" s="25"/>
      <c r="E80" s="25"/>
      <c r="F80" s="25"/>
      <c r="G80" s="25"/>
      <c r="H80" s="25"/>
      <c r="I80" s="25"/>
      <c r="J80" s="25"/>
    </row>
    <row r="81" spans="3:10" ht="15" customHeight="1" x14ac:dyDescent="0.25">
      <c r="C81" s="23"/>
      <c r="D81" s="25"/>
      <c r="E81" s="25"/>
      <c r="F81" s="25"/>
      <c r="G81" s="25"/>
      <c r="H81" s="25"/>
      <c r="I81" s="25"/>
      <c r="J81" s="25"/>
    </row>
    <row r="82" spans="3:10" ht="15" customHeight="1" x14ac:dyDescent="0.25">
      <c r="D82" s="25"/>
      <c r="E82" s="25"/>
      <c r="F82" s="25"/>
      <c r="G82" s="25"/>
      <c r="H82" s="25"/>
      <c r="I82" s="25"/>
      <c r="J82" s="25"/>
    </row>
    <row r="83" spans="3:10" ht="15" customHeight="1" x14ac:dyDescent="0.25">
      <c r="D83" s="25"/>
      <c r="E83" s="25"/>
      <c r="F83" s="25"/>
      <c r="G83" s="25"/>
      <c r="H83" s="25"/>
      <c r="I83" s="25"/>
      <c r="J83" s="25"/>
    </row>
    <row r="84" spans="3:10" ht="15" customHeight="1" x14ac:dyDescent="0.25">
      <c r="D84" s="25"/>
      <c r="E84" s="25"/>
      <c r="F84" s="25"/>
      <c r="G84" s="25"/>
      <c r="H84" s="25"/>
      <c r="I84" s="25"/>
      <c r="J84" s="25"/>
    </row>
    <row r="85" spans="3:10" ht="15" customHeight="1" x14ac:dyDescent="0.25">
      <c r="D85" s="25"/>
      <c r="E85" s="25"/>
      <c r="F85" s="25"/>
      <c r="G85" s="25"/>
      <c r="H85" s="25"/>
      <c r="I85" s="25"/>
      <c r="J85" s="25"/>
    </row>
    <row r="86" spans="3:10" ht="15" customHeight="1" x14ac:dyDescent="0.25">
      <c r="D86" s="25"/>
      <c r="E86" s="25"/>
      <c r="F86" s="25"/>
      <c r="G86" s="25"/>
      <c r="H86" s="25"/>
      <c r="I86" s="25"/>
      <c r="J86" s="25"/>
    </row>
    <row r="87" spans="3:10" ht="15" customHeight="1" x14ac:dyDescent="0.25">
      <c r="D87" s="25"/>
      <c r="E87" s="25"/>
      <c r="F87" s="25"/>
      <c r="G87" s="25"/>
      <c r="H87" s="25"/>
      <c r="I87" s="25"/>
      <c r="J87" s="25"/>
    </row>
    <row r="88" spans="3:10" ht="15" customHeight="1" x14ac:dyDescent="0.25">
      <c r="D88" s="25"/>
      <c r="E88" s="25"/>
      <c r="F88" s="25"/>
      <c r="G88" s="25"/>
      <c r="H88" s="25"/>
      <c r="I88" s="25"/>
      <c r="J88" s="25"/>
    </row>
    <row r="89" spans="3:10" ht="15" customHeight="1" x14ac:dyDescent="0.25">
      <c r="D89" s="25"/>
      <c r="E89" s="25"/>
      <c r="F89" s="25"/>
      <c r="G89" s="25"/>
      <c r="H89" s="25"/>
      <c r="I89" s="25"/>
      <c r="J89" s="25"/>
    </row>
    <row r="90" spans="3:10" ht="15" customHeight="1" x14ac:dyDescent="0.25">
      <c r="D90" s="25"/>
      <c r="E90" s="25"/>
      <c r="F90" s="25"/>
      <c r="G90" s="25"/>
      <c r="H90" s="25"/>
      <c r="I90" s="25"/>
      <c r="J90" s="25"/>
    </row>
    <row r="91" spans="3:10" ht="15" customHeight="1" x14ac:dyDescent="0.25">
      <c r="D91" s="25"/>
      <c r="E91" s="25"/>
      <c r="F91" s="25"/>
      <c r="G91" s="25"/>
      <c r="H91" s="25"/>
      <c r="I91" s="25"/>
      <c r="J91" s="25"/>
    </row>
    <row r="92" spans="3:10" ht="15" customHeight="1" x14ac:dyDescent="0.25">
      <c r="D92" s="25"/>
      <c r="E92" s="25"/>
      <c r="F92" s="25"/>
      <c r="G92" s="25"/>
      <c r="H92" s="25"/>
      <c r="I92" s="25"/>
      <c r="J92" s="25"/>
    </row>
    <row r="93" spans="3:10" ht="15" customHeight="1" x14ac:dyDescent="0.25">
      <c r="D93" s="25"/>
      <c r="E93" s="25"/>
      <c r="F93" s="25"/>
      <c r="G93" s="25"/>
      <c r="H93" s="25"/>
      <c r="I93" s="25"/>
      <c r="J93" s="25"/>
    </row>
    <row r="94" spans="3:10" ht="15" customHeight="1" x14ac:dyDescent="0.25">
      <c r="D94" s="25"/>
      <c r="E94" s="25"/>
      <c r="F94" s="25"/>
      <c r="G94" s="25"/>
      <c r="H94" s="25"/>
      <c r="I94" s="25"/>
      <c r="J94" s="25"/>
    </row>
    <row r="95" spans="3:10" ht="15" customHeight="1" x14ac:dyDescent="0.25">
      <c r="D95" s="25"/>
      <c r="E95" s="25"/>
      <c r="F95" s="25"/>
      <c r="G95" s="25"/>
      <c r="H95" s="25"/>
      <c r="I95" s="25"/>
      <c r="J95" s="25"/>
    </row>
    <row r="96" spans="3:10" ht="15" customHeight="1" x14ac:dyDescent="0.25">
      <c r="D96" s="25"/>
      <c r="E96" s="25"/>
      <c r="F96" s="25"/>
      <c r="G96" s="25"/>
      <c r="H96" s="25"/>
      <c r="I96" s="25"/>
      <c r="J96" s="25"/>
    </row>
    <row r="97" spans="4:10" ht="15" customHeight="1" x14ac:dyDescent="0.25">
      <c r="D97" s="25"/>
      <c r="E97" s="25"/>
      <c r="F97" s="25"/>
      <c r="G97" s="25"/>
      <c r="H97" s="25"/>
      <c r="I97" s="25"/>
      <c r="J97" s="25"/>
    </row>
    <row r="98" spans="4:10" ht="15" customHeight="1" x14ac:dyDescent="0.25">
      <c r="D98" s="25"/>
      <c r="E98" s="25"/>
      <c r="F98" s="25"/>
      <c r="G98" s="25"/>
      <c r="H98" s="25"/>
      <c r="I98" s="25"/>
      <c r="J98" s="25"/>
    </row>
    <row r="99" spans="4:10" ht="15" customHeight="1" x14ac:dyDescent="0.25">
      <c r="D99" s="25"/>
      <c r="E99" s="25"/>
      <c r="F99" s="25"/>
      <c r="G99" s="25"/>
      <c r="H99" s="25"/>
      <c r="I99" s="25"/>
      <c r="J99" s="25"/>
    </row>
    <row r="100" spans="4:10" ht="15" customHeight="1" x14ac:dyDescent="0.25">
      <c r="D100" s="25"/>
      <c r="E100" s="25"/>
      <c r="F100" s="25"/>
      <c r="G100" s="25"/>
      <c r="H100" s="25"/>
      <c r="I100" s="25"/>
      <c r="J100" s="25"/>
    </row>
    <row r="101" spans="4:10" ht="15" customHeight="1" x14ac:dyDescent="0.25">
      <c r="D101" s="25"/>
      <c r="E101" s="25"/>
      <c r="F101" s="25"/>
      <c r="G101" s="25"/>
      <c r="H101" s="25"/>
      <c r="I101" s="25"/>
      <c r="J101" s="25"/>
    </row>
    <row r="102" spans="4:10" ht="15" customHeight="1" x14ac:dyDescent="0.25">
      <c r="D102" s="25"/>
      <c r="E102" s="25"/>
      <c r="F102" s="25"/>
      <c r="G102" s="25"/>
      <c r="H102" s="25"/>
      <c r="I102" s="25"/>
      <c r="J102" s="25"/>
    </row>
    <row r="103" spans="4:10" ht="15" customHeight="1" x14ac:dyDescent="0.25">
      <c r="D103" s="25"/>
      <c r="E103" s="25"/>
      <c r="F103" s="25"/>
      <c r="G103" s="25"/>
      <c r="H103" s="25"/>
      <c r="I103" s="25"/>
      <c r="J103" s="25"/>
    </row>
    <row r="104" spans="4:10" ht="15" customHeight="1" x14ac:dyDescent="0.25">
      <c r="D104" s="25"/>
      <c r="E104" s="25"/>
      <c r="F104" s="25"/>
      <c r="G104" s="25"/>
      <c r="H104" s="25"/>
      <c r="I104" s="25"/>
      <c r="J104" s="25"/>
    </row>
    <row r="105" spans="4:10" ht="15" customHeight="1" x14ac:dyDescent="0.25">
      <c r="D105" s="25"/>
      <c r="E105" s="25"/>
      <c r="F105" s="25"/>
      <c r="G105" s="25"/>
      <c r="H105" s="25"/>
      <c r="I105" s="25"/>
      <c r="J105" s="25"/>
    </row>
    <row r="106" spans="4:10" ht="15" customHeight="1" x14ac:dyDescent="0.25">
      <c r="D106" s="25"/>
      <c r="E106" s="25"/>
      <c r="F106" s="25"/>
      <c r="G106" s="25"/>
      <c r="H106" s="25"/>
      <c r="I106" s="25"/>
      <c r="J106" s="25"/>
    </row>
    <row r="107" spans="4:10" ht="15" customHeight="1" x14ac:dyDescent="0.25">
      <c r="D107" s="25"/>
      <c r="E107" s="25"/>
      <c r="F107" s="25"/>
      <c r="G107" s="25"/>
      <c r="H107" s="25"/>
      <c r="I107" s="25"/>
      <c r="J107" s="25"/>
    </row>
    <row r="108" spans="4:10" ht="15" customHeight="1" x14ac:dyDescent="0.25">
      <c r="D108" s="25"/>
      <c r="E108" s="25"/>
      <c r="F108" s="25"/>
      <c r="G108" s="25"/>
      <c r="H108" s="25"/>
      <c r="I108" s="25"/>
      <c r="J108" s="25"/>
    </row>
    <row r="109" spans="4:10" ht="15" customHeight="1" x14ac:dyDescent="0.25">
      <c r="D109" s="25"/>
      <c r="E109" s="25"/>
      <c r="F109" s="25"/>
      <c r="G109" s="25"/>
      <c r="H109" s="25"/>
      <c r="I109" s="25"/>
      <c r="J109" s="25"/>
    </row>
    <row r="110" spans="4:10" ht="15" customHeight="1" x14ac:dyDescent="0.25">
      <c r="D110" s="25"/>
      <c r="E110" s="25"/>
      <c r="F110" s="25"/>
      <c r="G110" s="25"/>
      <c r="H110" s="25"/>
      <c r="I110" s="25"/>
      <c r="J110" s="25"/>
    </row>
    <row r="111" spans="4:10" ht="15" customHeight="1" x14ac:dyDescent="0.25">
      <c r="D111" s="25"/>
      <c r="E111" s="25"/>
      <c r="F111" s="25"/>
      <c r="G111" s="25"/>
      <c r="H111" s="25"/>
      <c r="I111" s="25"/>
      <c r="J111" s="25"/>
    </row>
    <row r="112" spans="4:10" ht="15" customHeight="1" x14ac:dyDescent="0.25">
      <c r="D112" s="25"/>
      <c r="E112" s="25"/>
      <c r="F112" s="25"/>
      <c r="G112" s="25"/>
      <c r="H112" s="25"/>
      <c r="I112" s="25"/>
      <c r="J112" s="25"/>
    </row>
    <row r="113" spans="4:10" ht="15" customHeight="1" x14ac:dyDescent="0.25">
      <c r="D113" s="25"/>
      <c r="E113" s="25"/>
      <c r="F113" s="25"/>
      <c r="G113" s="25"/>
      <c r="H113" s="25"/>
      <c r="I113" s="25"/>
      <c r="J113" s="25"/>
    </row>
    <row r="114" spans="4:10" ht="15" customHeight="1" x14ac:dyDescent="0.25">
      <c r="D114" s="25"/>
      <c r="E114" s="25"/>
      <c r="F114" s="25"/>
      <c r="G114" s="25"/>
      <c r="H114" s="25"/>
      <c r="I114" s="25"/>
      <c r="J114" s="25"/>
    </row>
    <row r="115" spans="4:10" ht="15" customHeight="1" x14ac:dyDescent="0.25">
      <c r="D115" s="25"/>
      <c r="E115" s="25"/>
      <c r="F115" s="25"/>
      <c r="G115" s="25"/>
      <c r="H115" s="25"/>
      <c r="I115" s="25"/>
      <c r="J115" s="25"/>
    </row>
    <row r="116" spans="4:10" ht="15" customHeight="1" x14ac:dyDescent="0.25">
      <c r="D116" s="25"/>
      <c r="E116" s="25"/>
      <c r="F116" s="25"/>
      <c r="G116" s="25"/>
      <c r="H116" s="25"/>
      <c r="I116" s="25"/>
      <c r="J116" s="25"/>
    </row>
    <row r="117" spans="4:10" ht="15" customHeight="1" x14ac:dyDescent="0.25">
      <c r="D117" s="25"/>
      <c r="E117" s="25"/>
      <c r="F117" s="25"/>
      <c r="G117" s="25"/>
      <c r="H117" s="25"/>
      <c r="I117" s="25"/>
      <c r="J117" s="25"/>
    </row>
    <row r="118" spans="4:10" ht="15" customHeight="1" x14ac:dyDescent="0.25">
      <c r="D118" s="25"/>
      <c r="E118" s="25"/>
      <c r="F118" s="25"/>
      <c r="G118" s="25"/>
      <c r="H118" s="25"/>
      <c r="I118" s="25"/>
      <c r="J118" s="25"/>
    </row>
    <row r="119" spans="4:10" ht="15" customHeight="1" x14ac:dyDescent="0.25">
      <c r="D119" s="25"/>
      <c r="E119" s="25"/>
      <c r="F119" s="25"/>
      <c r="G119" s="25"/>
      <c r="H119" s="25"/>
      <c r="I119" s="25"/>
      <c r="J119" s="25"/>
    </row>
    <row r="120" spans="4:10" ht="15" customHeight="1" x14ac:dyDescent="0.25">
      <c r="D120" s="25"/>
      <c r="E120" s="25"/>
      <c r="F120" s="25"/>
      <c r="G120" s="25"/>
      <c r="H120" s="25"/>
      <c r="I120" s="25"/>
      <c r="J120" s="25"/>
    </row>
    <row r="121" spans="4:10" ht="15" customHeight="1" x14ac:dyDescent="0.25">
      <c r="D121" s="25"/>
      <c r="E121" s="25"/>
      <c r="F121" s="25"/>
      <c r="G121" s="25"/>
      <c r="H121" s="25"/>
      <c r="I121" s="25"/>
      <c r="J121" s="25"/>
    </row>
    <row r="122" spans="4:10" ht="15" customHeight="1" x14ac:dyDescent="0.25">
      <c r="D122" s="25"/>
      <c r="E122" s="25"/>
      <c r="F122" s="25"/>
      <c r="G122" s="25"/>
      <c r="H122" s="25"/>
      <c r="I122" s="25"/>
      <c r="J122" s="25"/>
    </row>
    <row r="123" spans="4:10" ht="15" customHeight="1" x14ac:dyDescent="0.25">
      <c r="D123" s="25"/>
      <c r="E123" s="25"/>
      <c r="F123" s="25"/>
      <c r="G123" s="25"/>
      <c r="H123" s="25"/>
      <c r="I123" s="25"/>
      <c r="J123" s="25"/>
    </row>
    <row r="124" spans="4:10" ht="15" customHeight="1" x14ac:dyDescent="0.25">
      <c r="D124" s="25"/>
      <c r="E124" s="25"/>
      <c r="F124" s="25"/>
      <c r="G124" s="25"/>
      <c r="H124" s="25"/>
      <c r="I124" s="25"/>
      <c r="J124" s="25"/>
    </row>
    <row r="125" spans="4:10" ht="15" customHeight="1" x14ac:dyDescent="0.25">
      <c r="D125" s="25"/>
      <c r="E125" s="25"/>
      <c r="F125" s="25"/>
      <c r="G125" s="25"/>
      <c r="H125" s="25"/>
      <c r="I125" s="25"/>
      <c r="J125" s="25"/>
    </row>
    <row r="126" spans="4:10" ht="15" customHeight="1" x14ac:dyDescent="0.25">
      <c r="D126" s="25"/>
      <c r="E126" s="25"/>
      <c r="F126" s="25"/>
      <c r="G126" s="25"/>
      <c r="H126" s="25"/>
      <c r="I126" s="25"/>
      <c r="J126" s="25"/>
    </row>
    <row r="127" spans="4:10" ht="15" customHeight="1" x14ac:dyDescent="0.25">
      <c r="D127" s="25"/>
      <c r="E127" s="25"/>
      <c r="F127" s="25"/>
      <c r="G127" s="25"/>
      <c r="H127" s="25"/>
      <c r="I127" s="25"/>
      <c r="J127" s="25"/>
    </row>
    <row r="128" spans="4:10" ht="15" customHeight="1" x14ac:dyDescent="0.25">
      <c r="D128" s="25"/>
      <c r="E128" s="25"/>
      <c r="F128" s="25"/>
      <c r="G128" s="25"/>
      <c r="H128" s="25"/>
      <c r="I128" s="25"/>
      <c r="J128" s="25"/>
    </row>
    <row r="129" spans="4:10" ht="15" customHeight="1" x14ac:dyDescent="0.25">
      <c r="D129" s="25"/>
      <c r="E129" s="25"/>
      <c r="F129" s="25"/>
      <c r="G129" s="25"/>
      <c r="H129" s="25"/>
      <c r="I129" s="25"/>
      <c r="J129" s="25"/>
    </row>
    <row r="130" spans="4:10" ht="15" customHeight="1" x14ac:dyDescent="0.25">
      <c r="D130" s="25"/>
      <c r="E130" s="25"/>
      <c r="F130" s="25"/>
      <c r="G130" s="25"/>
      <c r="H130" s="25"/>
      <c r="I130" s="25"/>
      <c r="J130" s="25"/>
    </row>
    <row r="131" spans="4:10" ht="15" customHeight="1" x14ac:dyDescent="0.25">
      <c r="D131" s="25"/>
      <c r="E131" s="25"/>
      <c r="F131" s="25"/>
      <c r="G131" s="25"/>
      <c r="H131" s="25"/>
      <c r="I131" s="25"/>
      <c r="J131" s="25"/>
    </row>
    <row r="132" spans="4:10" ht="15" customHeight="1" x14ac:dyDescent="0.25">
      <c r="D132" s="25"/>
      <c r="E132" s="25"/>
      <c r="F132" s="25"/>
      <c r="G132" s="25"/>
      <c r="H132" s="25"/>
      <c r="I132" s="25"/>
      <c r="J132" s="25"/>
    </row>
    <row r="133" spans="4:10" ht="15" customHeight="1" x14ac:dyDescent="0.25">
      <c r="D133" s="25"/>
      <c r="E133" s="25"/>
      <c r="F133" s="25"/>
      <c r="G133" s="25"/>
      <c r="H133" s="25"/>
      <c r="I133" s="25"/>
      <c r="J133" s="25"/>
    </row>
    <row r="134" spans="4:10" ht="15" customHeight="1" x14ac:dyDescent="0.25">
      <c r="D134" s="25"/>
      <c r="E134" s="25"/>
      <c r="F134" s="25"/>
      <c r="G134" s="25"/>
      <c r="H134" s="25"/>
      <c r="I134" s="25"/>
      <c r="J134" s="25"/>
    </row>
    <row r="135" spans="4:10" ht="15" customHeight="1" x14ac:dyDescent="0.25">
      <c r="D135" s="25"/>
      <c r="E135" s="25"/>
      <c r="F135" s="25"/>
      <c r="G135" s="25"/>
      <c r="H135" s="25"/>
      <c r="I135" s="25"/>
      <c r="J135" s="25"/>
    </row>
    <row r="136" spans="4:10" ht="15" customHeight="1" x14ac:dyDescent="0.25">
      <c r="D136" s="25"/>
      <c r="E136" s="25"/>
      <c r="F136" s="25"/>
      <c r="G136" s="25"/>
      <c r="H136" s="25"/>
      <c r="I136" s="25"/>
      <c r="J136" s="25"/>
    </row>
    <row r="137" spans="4:10" ht="15" customHeight="1" x14ac:dyDescent="0.25">
      <c r="D137" s="25"/>
      <c r="E137" s="25"/>
      <c r="F137" s="25"/>
      <c r="G137" s="25"/>
      <c r="H137" s="25"/>
      <c r="I137" s="25"/>
      <c r="J137" s="25"/>
    </row>
    <row r="138" spans="4:10" ht="15" customHeight="1" x14ac:dyDescent="0.25">
      <c r="D138" s="25"/>
      <c r="E138" s="25"/>
      <c r="F138" s="25"/>
      <c r="G138" s="25"/>
      <c r="H138" s="25"/>
      <c r="I138" s="25"/>
      <c r="J138" s="25"/>
    </row>
    <row r="139" spans="4:10" ht="15" customHeight="1" x14ac:dyDescent="0.25">
      <c r="D139" s="25"/>
      <c r="E139" s="25"/>
      <c r="F139" s="25"/>
      <c r="G139" s="25"/>
      <c r="H139" s="25"/>
      <c r="I139" s="25"/>
      <c r="J139" s="25"/>
    </row>
    <row r="140" spans="4:10" ht="15" customHeight="1" x14ac:dyDescent="0.25">
      <c r="D140" s="25"/>
      <c r="E140" s="25"/>
      <c r="F140" s="25"/>
      <c r="G140" s="25"/>
      <c r="H140" s="25"/>
      <c r="I140" s="25"/>
      <c r="J140" s="25"/>
    </row>
    <row r="141" spans="4:10" ht="15" customHeight="1" x14ac:dyDescent="0.25">
      <c r="D141" s="25"/>
      <c r="E141" s="25"/>
      <c r="F141" s="25"/>
      <c r="G141" s="25"/>
      <c r="H141" s="25"/>
      <c r="I141" s="25"/>
      <c r="J141" s="25"/>
    </row>
    <row r="142" spans="4:10" ht="15" customHeight="1" x14ac:dyDescent="0.25">
      <c r="D142" s="25"/>
      <c r="E142" s="25"/>
      <c r="F142" s="25"/>
      <c r="G142" s="25"/>
      <c r="H142" s="25"/>
      <c r="I142" s="25"/>
      <c r="J142" s="25"/>
    </row>
    <row r="143" spans="4:10" ht="15" customHeight="1" x14ac:dyDescent="0.25">
      <c r="D143" s="25"/>
      <c r="E143" s="25"/>
      <c r="F143" s="25"/>
      <c r="G143" s="25"/>
      <c r="H143" s="25"/>
      <c r="I143" s="25"/>
      <c r="J143" s="25"/>
    </row>
    <row r="144" spans="4:10" ht="15" customHeight="1" x14ac:dyDescent="0.25">
      <c r="D144" s="25"/>
      <c r="E144" s="25"/>
      <c r="F144" s="25"/>
      <c r="G144" s="25"/>
      <c r="H144" s="25"/>
      <c r="I144" s="25"/>
      <c r="J144" s="25"/>
    </row>
    <row r="145" spans="4:10" ht="15" customHeight="1" x14ac:dyDescent="0.25">
      <c r="D145" s="25"/>
      <c r="E145" s="25"/>
      <c r="F145" s="25"/>
      <c r="G145" s="25"/>
      <c r="H145" s="25"/>
      <c r="I145" s="25"/>
      <c r="J145" s="25"/>
    </row>
    <row r="146" spans="4:10" ht="15" customHeight="1" x14ac:dyDescent="0.25">
      <c r="D146" s="25"/>
      <c r="E146" s="25"/>
      <c r="F146" s="25"/>
      <c r="G146" s="25"/>
      <c r="H146" s="25"/>
      <c r="I146" s="25"/>
      <c r="J146" s="25"/>
    </row>
    <row r="147" spans="4:10" ht="15" customHeight="1" x14ac:dyDescent="0.25">
      <c r="D147" s="25"/>
      <c r="E147" s="25"/>
      <c r="F147" s="25"/>
      <c r="G147" s="25"/>
      <c r="H147" s="25"/>
      <c r="I147" s="25"/>
      <c r="J147" s="25"/>
    </row>
    <row r="148" spans="4:10" ht="15" customHeight="1" x14ac:dyDescent="0.25">
      <c r="D148" s="25"/>
      <c r="E148" s="25"/>
      <c r="F148" s="25"/>
      <c r="G148" s="25"/>
      <c r="H148" s="25"/>
      <c r="I148" s="25"/>
      <c r="J148" s="25"/>
    </row>
    <row r="149" spans="4:10" ht="15" customHeight="1" x14ac:dyDescent="0.25">
      <c r="D149" s="25"/>
      <c r="E149" s="25"/>
      <c r="F149" s="25"/>
      <c r="G149" s="25"/>
      <c r="H149" s="25"/>
      <c r="I149" s="25"/>
      <c r="J149" s="25"/>
    </row>
    <row r="150" spans="4:10" ht="15" customHeight="1" x14ac:dyDescent="0.25">
      <c r="D150" s="25"/>
      <c r="E150" s="25"/>
      <c r="F150" s="25"/>
      <c r="G150" s="25"/>
      <c r="H150" s="25"/>
      <c r="I150" s="25"/>
      <c r="J150" s="25"/>
    </row>
    <row r="151" spans="4:10" ht="15" customHeight="1" x14ac:dyDescent="0.25">
      <c r="D151" s="25"/>
      <c r="E151" s="25"/>
      <c r="F151" s="25"/>
      <c r="G151" s="25"/>
      <c r="H151" s="25"/>
      <c r="I151" s="25"/>
      <c r="J151" s="25"/>
    </row>
    <row r="152" spans="4:10" ht="15" customHeight="1" x14ac:dyDescent="0.25">
      <c r="D152" s="25"/>
      <c r="E152" s="25"/>
      <c r="F152" s="25"/>
      <c r="G152" s="25"/>
      <c r="H152" s="25"/>
      <c r="I152" s="25"/>
      <c r="J152" s="25"/>
    </row>
    <row r="153" spans="4:10" ht="15" customHeight="1" x14ac:dyDescent="0.25">
      <c r="D153" s="25"/>
      <c r="E153" s="25"/>
      <c r="F153" s="25"/>
      <c r="G153" s="25"/>
      <c r="H153" s="25"/>
      <c r="I153" s="25"/>
      <c r="J153" s="25"/>
    </row>
    <row r="154" spans="4:10" ht="15" customHeight="1" x14ac:dyDescent="0.25">
      <c r="D154" s="25"/>
      <c r="E154" s="25"/>
      <c r="F154" s="25"/>
      <c r="G154" s="25"/>
      <c r="H154" s="25"/>
      <c r="I154" s="25"/>
      <c r="J154" s="25"/>
    </row>
    <row r="155" spans="4:10" ht="15" customHeight="1" x14ac:dyDescent="0.25">
      <c r="D155" s="25"/>
      <c r="E155" s="25"/>
      <c r="F155" s="25"/>
      <c r="G155" s="25"/>
      <c r="H155" s="25"/>
      <c r="I155" s="25"/>
      <c r="J155" s="25"/>
    </row>
    <row r="156" spans="4:10" ht="15" customHeight="1" x14ac:dyDescent="0.25">
      <c r="D156" s="25"/>
      <c r="E156" s="25"/>
      <c r="F156" s="25"/>
      <c r="G156" s="25"/>
      <c r="H156" s="25"/>
      <c r="I156" s="25"/>
      <c r="J156" s="25"/>
    </row>
    <row r="157" spans="4:10" ht="15" customHeight="1" x14ac:dyDescent="0.25">
      <c r="D157" s="25"/>
      <c r="E157" s="25"/>
      <c r="F157" s="25"/>
      <c r="G157" s="25"/>
      <c r="H157" s="25"/>
      <c r="I157" s="25"/>
      <c r="J157" s="25"/>
    </row>
    <row r="158" spans="4:10" ht="15" customHeight="1" x14ac:dyDescent="0.25">
      <c r="D158" s="25"/>
      <c r="E158" s="25"/>
      <c r="F158" s="25"/>
      <c r="G158" s="25"/>
      <c r="H158" s="25"/>
      <c r="I158" s="25"/>
      <c r="J158" s="25"/>
    </row>
    <row r="159" spans="4:10" ht="15" customHeight="1" x14ac:dyDescent="0.25">
      <c r="D159" s="25"/>
      <c r="E159" s="25"/>
      <c r="F159" s="25"/>
      <c r="G159" s="25"/>
      <c r="H159" s="25"/>
      <c r="I159" s="25"/>
      <c r="J159" s="25"/>
    </row>
    <row r="160" spans="4:10" ht="15" customHeight="1" x14ac:dyDescent="0.25">
      <c r="D160" s="25"/>
      <c r="E160" s="25"/>
      <c r="F160" s="25"/>
      <c r="G160" s="25"/>
      <c r="H160" s="25"/>
      <c r="I160" s="25"/>
      <c r="J160" s="25"/>
    </row>
    <row r="161" spans="4:10" ht="15" customHeight="1" x14ac:dyDescent="0.25">
      <c r="D161" s="25"/>
      <c r="E161" s="25"/>
      <c r="F161" s="25"/>
      <c r="G161" s="25"/>
      <c r="H161" s="25"/>
      <c r="I161" s="25"/>
      <c r="J161" s="25"/>
    </row>
    <row r="162" spans="4:10" ht="15" customHeight="1" x14ac:dyDescent="0.25">
      <c r="D162" s="25"/>
      <c r="E162" s="25"/>
      <c r="F162" s="25"/>
      <c r="G162" s="25"/>
      <c r="H162" s="25"/>
      <c r="I162" s="25"/>
      <c r="J162" s="25"/>
    </row>
    <row r="163" spans="4:10" ht="15" customHeight="1" x14ac:dyDescent="0.25">
      <c r="D163" s="25"/>
      <c r="E163" s="25"/>
      <c r="F163" s="25"/>
      <c r="G163" s="25"/>
      <c r="H163" s="25"/>
      <c r="I163" s="25"/>
      <c r="J163" s="25"/>
    </row>
    <row r="164" spans="4:10" ht="15" customHeight="1" x14ac:dyDescent="0.25">
      <c r="D164" s="25"/>
      <c r="E164" s="25"/>
      <c r="F164" s="25"/>
      <c r="G164" s="25"/>
      <c r="H164" s="25"/>
      <c r="I164" s="25"/>
      <c r="J164" s="25"/>
    </row>
    <row r="165" spans="4:10" ht="15" customHeight="1" x14ac:dyDescent="0.25">
      <c r="D165" s="25"/>
      <c r="E165" s="25"/>
      <c r="F165" s="25"/>
      <c r="G165" s="25"/>
      <c r="H165" s="25"/>
      <c r="I165" s="25"/>
      <c r="J165" s="25"/>
    </row>
    <row r="166" spans="4:10" ht="15" customHeight="1" x14ac:dyDescent="0.25">
      <c r="D166" s="25"/>
      <c r="E166" s="25"/>
      <c r="F166" s="25"/>
      <c r="G166" s="25"/>
      <c r="H166" s="25"/>
      <c r="I166" s="25"/>
      <c r="J166" s="25"/>
    </row>
    <row r="167" spans="4:10" ht="15" customHeight="1" x14ac:dyDescent="0.25">
      <c r="D167" s="25"/>
      <c r="E167" s="25"/>
      <c r="F167" s="25"/>
      <c r="G167" s="25"/>
      <c r="H167" s="25"/>
      <c r="I167" s="25"/>
      <c r="J167" s="25"/>
    </row>
    <row r="168" spans="4:10" ht="15" customHeight="1" x14ac:dyDescent="0.25">
      <c r="D168" s="25"/>
      <c r="E168" s="25"/>
      <c r="F168" s="25"/>
      <c r="G168" s="25"/>
      <c r="H168" s="25"/>
      <c r="I168" s="25"/>
      <c r="J168" s="25"/>
    </row>
    <row r="169" spans="4:10" ht="15" customHeight="1" x14ac:dyDescent="0.25">
      <c r="D169" s="25"/>
      <c r="E169" s="25"/>
      <c r="F169" s="25"/>
      <c r="G169" s="25"/>
      <c r="H169" s="25"/>
      <c r="I169" s="25"/>
      <c r="J169" s="25"/>
    </row>
    <row r="170" spans="4:10" ht="15" customHeight="1" x14ac:dyDescent="0.25">
      <c r="D170" s="25"/>
      <c r="E170" s="25"/>
      <c r="F170" s="25"/>
      <c r="G170" s="25"/>
      <c r="H170" s="25"/>
      <c r="I170" s="25"/>
      <c r="J170" s="25"/>
    </row>
    <row r="171" spans="4:10" ht="15" customHeight="1" x14ac:dyDescent="0.25">
      <c r="D171" s="25"/>
      <c r="E171" s="25"/>
      <c r="F171" s="25"/>
      <c r="G171" s="25"/>
      <c r="H171" s="25"/>
      <c r="I171" s="25"/>
      <c r="J171" s="25"/>
    </row>
    <row r="172" spans="4:10" ht="15" customHeight="1" x14ac:dyDescent="0.25">
      <c r="D172" s="25"/>
      <c r="E172" s="25"/>
      <c r="F172" s="25"/>
      <c r="G172" s="25"/>
      <c r="H172" s="25"/>
      <c r="I172" s="25"/>
      <c r="J172" s="25"/>
    </row>
    <row r="173" spans="4:10" ht="15" customHeight="1" x14ac:dyDescent="0.25">
      <c r="D173" s="25"/>
      <c r="E173" s="25"/>
      <c r="F173" s="25"/>
      <c r="G173" s="25"/>
      <c r="H173" s="25"/>
      <c r="I173" s="25"/>
      <c r="J173" s="25"/>
    </row>
    <row r="174" spans="4:10" ht="15" customHeight="1" x14ac:dyDescent="0.25">
      <c r="D174" s="25"/>
      <c r="E174" s="25"/>
      <c r="F174" s="25"/>
      <c r="G174" s="25"/>
      <c r="H174" s="25"/>
      <c r="I174" s="25"/>
      <c r="J174" s="25"/>
    </row>
    <row r="175" spans="4:10" ht="15" customHeight="1" x14ac:dyDescent="0.25">
      <c r="D175" s="25"/>
      <c r="E175" s="25"/>
      <c r="F175" s="25"/>
      <c r="G175" s="25"/>
      <c r="H175" s="25"/>
      <c r="I175" s="25"/>
      <c r="J175" s="25"/>
    </row>
    <row r="176" spans="4:10" ht="15" customHeight="1" x14ac:dyDescent="0.25">
      <c r="D176" s="25"/>
      <c r="E176" s="25"/>
      <c r="F176" s="25"/>
      <c r="G176" s="25"/>
      <c r="H176" s="25"/>
      <c r="I176" s="25"/>
      <c r="J176" s="25"/>
    </row>
    <row r="177" spans="4:10" ht="15" customHeight="1" x14ac:dyDescent="0.25">
      <c r="D177" s="25"/>
      <c r="E177" s="25"/>
      <c r="F177" s="25"/>
      <c r="G177" s="25"/>
      <c r="H177" s="25"/>
      <c r="I177" s="25"/>
      <c r="J177" s="25"/>
    </row>
    <row r="178" spans="4:10" ht="15" customHeight="1" x14ac:dyDescent="0.25">
      <c r="D178" s="25"/>
      <c r="E178" s="25"/>
      <c r="F178" s="25"/>
      <c r="G178" s="25"/>
      <c r="H178" s="25"/>
      <c r="I178" s="25"/>
      <c r="J178" s="25"/>
    </row>
    <row r="179" spans="4:10" ht="15" customHeight="1" x14ac:dyDescent="0.25">
      <c r="D179" s="25"/>
      <c r="E179" s="25"/>
      <c r="F179" s="25"/>
      <c r="G179" s="25"/>
      <c r="H179" s="25"/>
      <c r="I179" s="25"/>
      <c r="J179" s="25"/>
    </row>
    <row r="180" spans="4:10" ht="15" customHeight="1" x14ac:dyDescent="0.25">
      <c r="D180" s="25"/>
      <c r="E180" s="25"/>
      <c r="F180" s="25"/>
      <c r="G180" s="25"/>
      <c r="H180" s="25"/>
      <c r="I180" s="25"/>
      <c r="J180" s="25"/>
    </row>
    <row r="181" spans="4:10" ht="15" customHeight="1" x14ac:dyDescent="0.25">
      <c r="D181" s="25"/>
      <c r="E181" s="25"/>
      <c r="F181" s="25"/>
      <c r="G181" s="25"/>
      <c r="H181" s="25"/>
      <c r="I181" s="25"/>
      <c r="J181" s="25"/>
    </row>
    <row r="182" spans="4:10" ht="15" customHeight="1" x14ac:dyDescent="0.25">
      <c r="D182" s="25"/>
      <c r="E182" s="25"/>
      <c r="F182" s="25"/>
      <c r="G182" s="25"/>
      <c r="H182" s="25"/>
      <c r="I182" s="25"/>
      <c r="J182" s="25"/>
    </row>
    <row r="183" spans="4:10" ht="15" customHeight="1" x14ac:dyDescent="0.25">
      <c r="D183" s="25"/>
      <c r="E183" s="25"/>
      <c r="F183" s="25"/>
      <c r="G183" s="25"/>
      <c r="H183" s="25"/>
      <c r="I183" s="25"/>
      <c r="J183" s="25"/>
    </row>
    <row r="184" spans="4:10" ht="15" customHeight="1" x14ac:dyDescent="0.25">
      <c r="D184" s="25"/>
      <c r="E184" s="25"/>
      <c r="F184" s="25"/>
      <c r="G184" s="25"/>
      <c r="H184" s="25"/>
      <c r="I184" s="25"/>
      <c r="J184" s="25"/>
    </row>
    <row r="185" spans="4:10" ht="15" customHeight="1" x14ac:dyDescent="0.25">
      <c r="D185" s="25"/>
      <c r="E185" s="25"/>
      <c r="F185" s="25"/>
      <c r="G185" s="25"/>
      <c r="H185" s="25"/>
      <c r="I185" s="25"/>
      <c r="J185" s="25"/>
    </row>
    <row r="186" spans="4:10" ht="15" customHeight="1" x14ac:dyDescent="0.25">
      <c r="D186" s="25"/>
      <c r="E186" s="25"/>
      <c r="F186" s="25"/>
      <c r="G186" s="25"/>
      <c r="H186" s="25"/>
      <c r="I186" s="25"/>
      <c r="J186" s="25"/>
    </row>
    <row r="187" spans="4:10" ht="15" customHeight="1" x14ac:dyDescent="0.25">
      <c r="D187" s="25"/>
      <c r="E187" s="25"/>
      <c r="F187" s="25"/>
      <c r="G187" s="25"/>
      <c r="H187" s="25"/>
      <c r="I187" s="25"/>
      <c r="J187" s="25"/>
    </row>
    <row r="188" spans="4:10" ht="15" customHeight="1" x14ac:dyDescent="0.25">
      <c r="D188" s="25"/>
      <c r="E188" s="25"/>
      <c r="F188" s="25"/>
      <c r="G188" s="25"/>
      <c r="H188" s="25"/>
      <c r="I188" s="25"/>
      <c r="J188" s="25"/>
    </row>
    <row r="189" spans="4:10" ht="15" customHeight="1" x14ac:dyDescent="0.25">
      <c r="D189" s="25"/>
      <c r="E189" s="25"/>
      <c r="F189" s="25"/>
      <c r="G189" s="25"/>
      <c r="H189" s="25"/>
      <c r="I189" s="25"/>
      <c r="J189" s="25"/>
    </row>
    <row r="190" spans="4:10" ht="15" customHeight="1" x14ac:dyDescent="0.25">
      <c r="D190" s="25"/>
      <c r="E190" s="25"/>
      <c r="F190" s="25"/>
      <c r="G190" s="25"/>
      <c r="H190" s="25"/>
      <c r="I190" s="25"/>
      <c r="J190" s="25"/>
    </row>
    <row r="191" spans="4:10" ht="15" customHeight="1" x14ac:dyDescent="0.25">
      <c r="D191" s="25"/>
      <c r="E191" s="25"/>
      <c r="F191" s="25"/>
      <c r="G191" s="25"/>
      <c r="H191" s="25"/>
      <c r="I191" s="25"/>
      <c r="J191" s="25"/>
    </row>
    <row r="192" spans="4:10" ht="15" customHeight="1" x14ac:dyDescent="0.25">
      <c r="D192" s="25"/>
      <c r="E192" s="25"/>
      <c r="F192" s="25"/>
      <c r="G192" s="25"/>
      <c r="H192" s="25"/>
      <c r="I192" s="25"/>
      <c r="J192" s="25"/>
    </row>
    <row r="193" spans="4:10" ht="15" customHeight="1" x14ac:dyDescent="0.25">
      <c r="D193" s="25"/>
      <c r="E193" s="25"/>
      <c r="F193" s="25"/>
      <c r="G193" s="25"/>
      <c r="H193" s="25"/>
      <c r="I193" s="25"/>
      <c r="J193" s="25"/>
    </row>
    <row r="194" spans="4:10" ht="15" customHeight="1" x14ac:dyDescent="0.25">
      <c r="D194" s="25"/>
      <c r="E194" s="25"/>
      <c r="F194" s="25"/>
      <c r="G194" s="25"/>
      <c r="H194" s="25"/>
      <c r="I194" s="25"/>
      <c r="J194" s="25"/>
    </row>
    <row r="195" spans="4:10" ht="15" customHeight="1" x14ac:dyDescent="0.25">
      <c r="D195" s="25"/>
      <c r="E195" s="25"/>
      <c r="F195" s="25"/>
      <c r="G195" s="25"/>
      <c r="H195" s="25"/>
      <c r="I195" s="25"/>
      <c r="J195" s="25"/>
    </row>
    <row r="196" spans="4:10" ht="15" customHeight="1" x14ac:dyDescent="0.25">
      <c r="D196" s="25"/>
      <c r="E196" s="25"/>
      <c r="F196" s="25"/>
      <c r="G196" s="25"/>
      <c r="H196" s="25"/>
      <c r="I196" s="25"/>
      <c r="J196" s="25"/>
    </row>
    <row r="197" spans="4:10" ht="15" customHeight="1" x14ac:dyDescent="0.25">
      <c r="D197" s="25"/>
      <c r="E197" s="25"/>
      <c r="F197" s="25"/>
      <c r="G197" s="25"/>
      <c r="H197" s="25"/>
      <c r="I197" s="25"/>
      <c r="J197" s="25"/>
    </row>
    <row r="198" spans="4:10" ht="15" customHeight="1" x14ac:dyDescent="0.25">
      <c r="D198" s="25"/>
      <c r="E198" s="25"/>
      <c r="F198" s="25"/>
      <c r="G198" s="25"/>
      <c r="H198" s="25"/>
      <c r="I198" s="25"/>
      <c r="J198" s="25"/>
    </row>
    <row r="199" spans="4:10" ht="15" customHeight="1" x14ac:dyDescent="0.25">
      <c r="D199" s="25"/>
      <c r="E199" s="25"/>
      <c r="F199" s="25"/>
      <c r="G199" s="25"/>
      <c r="H199" s="25"/>
      <c r="I199" s="25"/>
      <c r="J199" s="25"/>
    </row>
    <row r="200" spans="4:10" ht="15" customHeight="1" x14ac:dyDescent="0.25">
      <c r="D200" s="25"/>
      <c r="E200" s="25"/>
      <c r="F200" s="25"/>
      <c r="G200" s="25"/>
      <c r="H200" s="25"/>
      <c r="I200" s="25"/>
      <c r="J200" s="25"/>
    </row>
    <row r="201" spans="4:10" ht="15" customHeight="1" x14ac:dyDescent="0.25">
      <c r="D201" s="25"/>
      <c r="E201" s="25"/>
      <c r="F201" s="25"/>
      <c r="G201" s="25"/>
      <c r="H201" s="25"/>
      <c r="I201" s="25"/>
      <c r="J201" s="25"/>
    </row>
    <row r="202" spans="4:10" ht="15" customHeight="1" x14ac:dyDescent="0.25">
      <c r="D202" s="25"/>
      <c r="E202" s="25"/>
      <c r="F202" s="25"/>
      <c r="G202" s="25"/>
      <c r="H202" s="25"/>
      <c r="I202" s="25"/>
      <c r="J202" s="25"/>
    </row>
    <row r="203" spans="4:10" ht="15" customHeight="1" x14ac:dyDescent="0.25">
      <c r="D203" s="25"/>
      <c r="E203" s="25"/>
      <c r="F203" s="25"/>
      <c r="G203" s="25"/>
      <c r="H203" s="25"/>
      <c r="I203" s="25"/>
      <c r="J203" s="25"/>
    </row>
    <row r="204" spans="4:10" ht="15" customHeight="1" x14ac:dyDescent="0.25">
      <c r="D204" s="25"/>
      <c r="E204" s="25"/>
      <c r="F204" s="25"/>
      <c r="G204" s="25"/>
      <c r="H204" s="25"/>
      <c r="I204" s="25"/>
      <c r="J204" s="25"/>
    </row>
    <row r="205" spans="4:10" ht="15" customHeight="1" x14ac:dyDescent="0.25">
      <c r="D205" s="25"/>
      <c r="E205" s="25"/>
      <c r="F205" s="25"/>
      <c r="G205" s="25"/>
      <c r="H205" s="25"/>
      <c r="I205" s="25"/>
      <c r="J205" s="25"/>
    </row>
    <row r="206" spans="4:10" ht="15" customHeight="1" x14ac:dyDescent="0.25">
      <c r="D206" s="25"/>
      <c r="E206" s="25"/>
      <c r="F206" s="25"/>
      <c r="G206" s="25"/>
      <c r="H206" s="25"/>
      <c r="I206" s="25"/>
      <c r="J206" s="25"/>
    </row>
    <row r="207" spans="4:10" ht="15" customHeight="1" x14ac:dyDescent="0.25">
      <c r="D207" s="25"/>
      <c r="E207" s="25"/>
      <c r="F207" s="25"/>
      <c r="G207" s="25"/>
      <c r="H207" s="25"/>
      <c r="I207" s="25"/>
      <c r="J207" s="25"/>
    </row>
    <row r="208" spans="4:10" ht="15" customHeight="1" x14ac:dyDescent="0.25">
      <c r="D208" s="25"/>
      <c r="E208" s="25"/>
      <c r="F208" s="25"/>
      <c r="G208" s="25"/>
      <c r="H208" s="25"/>
      <c r="I208" s="25"/>
      <c r="J208" s="25"/>
    </row>
    <row r="209" spans="4:10" ht="15" customHeight="1" x14ac:dyDescent="0.25">
      <c r="D209" s="25"/>
      <c r="E209" s="25"/>
      <c r="F209" s="25"/>
      <c r="G209" s="25"/>
      <c r="H209" s="25"/>
      <c r="I209" s="25"/>
      <c r="J209" s="25"/>
    </row>
    <row r="210" spans="4:10" ht="15" customHeight="1" x14ac:dyDescent="0.25">
      <c r="D210" s="25"/>
      <c r="E210" s="25"/>
      <c r="F210" s="25"/>
      <c r="G210" s="25"/>
      <c r="H210" s="25"/>
      <c r="I210" s="25"/>
      <c r="J210" s="25"/>
    </row>
    <row r="211" spans="4:10" ht="15" customHeight="1" x14ac:dyDescent="0.25">
      <c r="D211" s="25"/>
      <c r="E211" s="25"/>
      <c r="F211" s="25"/>
      <c r="G211" s="25"/>
      <c r="H211" s="25"/>
      <c r="I211" s="25"/>
      <c r="J211" s="25"/>
    </row>
    <row r="212" spans="4:10" ht="15" customHeight="1" x14ac:dyDescent="0.25">
      <c r="D212" s="25"/>
      <c r="E212" s="25"/>
      <c r="F212" s="25"/>
      <c r="G212" s="25"/>
      <c r="H212" s="25"/>
      <c r="I212" s="25"/>
      <c r="J212" s="25"/>
    </row>
    <row r="213" spans="4:10" ht="15" customHeight="1" x14ac:dyDescent="0.25">
      <c r="D213" s="25"/>
      <c r="E213" s="25"/>
      <c r="F213" s="25"/>
      <c r="G213" s="25"/>
      <c r="H213" s="25"/>
      <c r="I213" s="25"/>
      <c r="J213" s="25"/>
    </row>
    <row r="214" spans="4:10" ht="15" customHeight="1" x14ac:dyDescent="0.25">
      <c r="D214" s="25"/>
      <c r="E214" s="25"/>
      <c r="F214" s="25"/>
      <c r="G214" s="25"/>
      <c r="H214" s="25"/>
      <c r="I214" s="25"/>
      <c r="J214" s="25"/>
    </row>
    <row r="215" spans="4:10" ht="15" customHeight="1" x14ac:dyDescent="0.25">
      <c r="D215" s="25"/>
      <c r="E215" s="25"/>
      <c r="F215" s="25"/>
      <c r="G215" s="25"/>
      <c r="H215" s="25"/>
      <c r="I215" s="25"/>
      <c r="J215" s="25"/>
    </row>
    <row r="216" spans="4:10" ht="15" customHeight="1" x14ac:dyDescent="0.25">
      <c r="D216" s="25"/>
      <c r="E216" s="25"/>
      <c r="F216" s="25"/>
      <c r="G216" s="25"/>
      <c r="H216" s="25"/>
      <c r="I216" s="25"/>
      <c r="J216" s="25"/>
    </row>
    <row r="217" spans="4:10" ht="15" customHeight="1" x14ac:dyDescent="0.25">
      <c r="D217" s="25"/>
      <c r="E217" s="25"/>
      <c r="F217" s="25"/>
      <c r="G217" s="25"/>
      <c r="H217" s="25"/>
      <c r="I217" s="25"/>
      <c r="J217" s="25"/>
    </row>
    <row r="218" spans="4:10" ht="15" customHeight="1" x14ac:dyDescent="0.25">
      <c r="D218" s="25"/>
      <c r="E218" s="25"/>
      <c r="F218" s="25"/>
      <c r="G218" s="25"/>
      <c r="H218" s="25"/>
      <c r="I218" s="25"/>
      <c r="J218" s="25"/>
    </row>
    <row r="219" spans="4:10" ht="15" customHeight="1" x14ac:dyDescent="0.25">
      <c r="D219" s="25"/>
      <c r="E219" s="25"/>
      <c r="F219" s="25"/>
      <c r="G219" s="25"/>
      <c r="H219" s="25"/>
      <c r="I219" s="25"/>
      <c r="J219" s="25"/>
    </row>
    <row r="220" spans="4:10" ht="15" customHeight="1" x14ac:dyDescent="0.25">
      <c r="D220" s="25"/>
      <c r="E220" s="25"/>
      <c r="F220" s="25"/>
      <c r="G220" s="25"/>
      <c r="H220" s="25"/>
      <c r="I220" s="25"/>
      <c r="J220" s="25"/>
    </row>
    <row r="221" spans="4:10" ht="15" customHeight="1" x14ac:dyDescent="0.25">
      <c r="D221" s="25"/>
      <c r="E221" s="25"/>
      <c r="F221" s="25"/>
      <c r="G221" s="25"/>
      <c r="H221" s="25"/>
      <c r="I221" s="25"/>
      <c r="J221" s="25"/>
    </row>
    <row r="222" spans="4:10" ht="15" customHeight="1" x14ac:dyDescent="0.25">
      <c r="D222" s="25"/>
      <c r="E222" s="25"/>
      <c r="F222" s="25"/>
      <c r="G222" s="25"/>
      <c r="H222" s="25"/>
      <c r="I222" s="25"/>
      <c r="J222" s="25"/>
    </row>
    <row r="223" spans="4:10" ht="15" customHeight="1" x14ac:dyDescent="0.25">
      <c r="D223" s="25"/>
      <c r="E223" s="25"/>
      <c r="F223" s="25"/>
      <c r="G223" s="25"/>
      <c r="H223" s="25"/>
      <c r="I223" s="25"/>
      <c r="J223" s="25"/>
    </row>
    <row r="224" spans="4:10" ht="15" customHeight="1" x14ac:dyDescent="0.25">
      <c r="D224" s="25"/>
      <c r="E224" s="25"/>
      <c r="F224" s="25"/>
      <c r="G224" s="25"/>
      <c r="H224" s="25"/>
      <c r="I224" s="25"/>
      <c r="J224" s="25"/>
    </row>
    <row r="225" spans="4:10" ht="15" customHeight="1" x14ac:dyDescent="0.25">
      <c r="D225" s="25"/>
      <c r="E225" s="25"/>
      <c r="F225" s="25"/>
      <c r="G225" s="25"/>
      <c r="H225" s="25"/>
      <c r="I225" s="25"/>
      <c r="J225" s="25"/>
    </row>
    <row r="226" spans="4:10" ht="15" customHeight="1" x14ac:dyDescent="0.25">
      <c r="D226" s="25"/>
      <c r="E226" s="25"/>
      <c r="F226" s="25"/>
      <c r="G226" s="25"/>
      <c r="H226" s="25"/>
      <c r="I226" s="25"/>
      <c r="J226" s="25"/>
    </row>
    <row r="227" spans="4:10" ht="15" customHeight="1" x14ac:dyDescent="0.25">
      <c r="D227" s="25"/>
      <c r="E227" s="25"/>
      <c r="F227" s="25"/>
      <c r="G227" s="25"/>
      <c r="H227" s="25"/>
      <c r="I227" s="25"/>
      <c r="J227" s="25"/>
    </row>
    <row r="228" spans="4:10" ht="15" customHeight="1" x14ac:dyDescent="0.25">
      <c r="D228" s="25"/>
      <c r="E228" s="25"/>
      <c r="F228" s="25"/>
      <c r="G228" s="25"/>
      <c r="H228" s="25"/>
      <c r="I228" s="25"/>
      <c r="J228" s="25"/>
    </row>
    <row r="229" spans="4:10" ht="15" customHeight="1" x14ac:dyDescent="0.25">
      <c r="D229" s="25"/>
      <c r="E229" s="25"/>
      <c r="F229" s="25"/>
      <c r="G229" s="25"/>
      <c r="H229" s="25"/>
      <c r="I229" s="25"/>
      <c r="J229" s="25"/>
    </row>
    <row r="230" spans="4:10" ht="15" customHeight="1" x14ac:dyDescent="0.25">
      <c r="D230" s="25"/>
      <c r="E230" s="25"/>
      <c r="F230" s="25"/>
      <c r="G230" s="25"/>
      <c r="H230" s="25"/>
      <c r="I230" s="25"/>
      <c r="J230" s="25"/>
    </row>
    <row r="231" spans="4:10" ht="15" customHeight="1" x14ac:dyDescent="0.25">
      <c r="D231" s="25"/>
      <c r="E231" s="25"/>
      <c r="F231" s="25"/>
      <c r="G231" s="25"/>
      <c r="H231" s="25"/>
      <c r="I231" s="25"/>
      <c r="J231" s="25"/>
    </row>
  </sheetData>
  <sortState ref="C7:K57">
    <sortCondition ref="D7:D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statesco</vt:lpstr>
      <vt:lpstr>statesco old</vt:lpstr>
      <vt:lpstr>counties</vt:lpstr>
      <vt:lpstr>States M</vt:lpstr>
      <vt:lpstr>Nations M</vt:lpstr>
      <vt:lpstr>Prov M</vt:lpstr>
      <vt:lpstr>Gl Mov M</vt:lpstr>
      <vt:lpstr>US Mov M</vt:lpstr>
      <vt:lpstr>States Wk</vt:lpstr>
      <vt:lpstr>Nations Wk</vt:lpstr>
      <vt:lpstr>Prov Wk</vt:lpstr>
      <vt:lpstr>Gl Mov Wk</vt:lpstr>
      <vt:lpstr>US Mov Wk 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N Doughty</dc:creator>
  <cp:lastModifiedBy>Ronald N Doughty</cp:lastModifiedBy>
  <cp:lastPrinted>2020-04-02T08:31:26Z</cp:lastPrinted>
  <dcterms:created xsi:type="dcterms:W3CDTF">2020-04-01T08:58:57Z</dcterms:created>
  <dcterms:modified xsi:type="dcterms:W3CDTF">2020-11-03T23:24:05Z</dcterms:modified>
</cp:coreProperties>
</file>